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123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<sst xmlns="http://schemas.openxmlformats.org/spreadsheetml/2006/main" count="3271" uniqueCount="782">
  <si>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</si>
  <si>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</si>
  <si>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</si>
  <si>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</si>
  <si>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</si>
  <si>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</si>
  <si>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</si>
  <si>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</si>
  <si>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</si>
  <si>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</si>
  <si>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</si>
  <si>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</si>
  <si>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</si>
  <si>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</si>
  <si>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</si>
  <si>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</si>
  <si>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</si>
  <si>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</si>
  <si>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</si>
  <si>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</si>
  <si>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</si>
  <si>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</si>
  <si>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</si>
  <si>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</si>
  <si>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</si>
  <si>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</si>
  <si>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</si>
  <si>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</si>
  <si>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</si>
  <si>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</si>
  <si>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</si>
  <si>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</si>
  <si>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</si>
  <si>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</si>
  <si>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</si>
  <si>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</si>
  <si>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</si>
  <si>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</si>
  <si>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</si>
  <si>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</si>
  <si>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</si>
  <si>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</si>
  <si>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</si>
  <si>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</si>
  <si>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</si>
  <si>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</si>
  <si>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</si>
  <si>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</si>
  <si>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</si>
  <si>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</si>
  <si>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</si>
  <si>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</si>
  <si>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</si>
  <si>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</si>
  <si>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</si>
  <si>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</si>
  <si>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</si>
  <si>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</si>
  <si>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</si>
  <si>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</si>
  <si>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</si>
  <si>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</si>
  <si>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</si>
  <si>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</si>
  <si>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</si>
  <si>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</si>
  <si>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</si>
  <si>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</si>
  <si>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</si>
  <si>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</si>
  <si>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</si>
  <si>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</si>
  <si>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</si>
  <si>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</si>
  <si>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</si>
  <si>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</si>
  <si>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</si>
  <si>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</si>
  <si>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</si>
  <si>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</si>
  <si>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</si>
  <si>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</si>
  <si>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</si>
  <si>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</si>
  <si>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</si>
  <si>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</si>
  <si>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</si>
  <si>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</si>
  <si>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</si>
  <si>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</si>
  <si>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</si>
  <si>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</si>
  <si>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</si>
  <si>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</si>
  <si>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</si>
  <si>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</si>
  <si>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</si>
  <si>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</si>
  <si>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</si>
  <si>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</si>
  <si>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</si>
  <si>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</si>
  <si>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</si>
  <si>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</si>
  <si>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</si>
  <si>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</si>
  <si>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</si>
  <si>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</si>
  <si>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</si>
  <si>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</si>
  <si>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</si>
  <si>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</si>
  <si>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</si>
  <si>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</si>
  <si>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</si>
  <si>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</si>
  <si>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</si>
  <si>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</si>
  <si>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</si>
  <si>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</si>
  <si>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</si>
  <si>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</si>
  <si>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</si>
  <si>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</si>
  <si>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</si>
  <si>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</si>
  <si>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</si>
  <si>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</si>
  <si>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</si>
  <si>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</si>
  <si>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</si>
  <si>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</si>
  <si>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</si>
  <si>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</si>
  <si>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</si>
  <si>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</si>
  <si>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</si>
  <si>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</si>
  <si>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</si>
  <si>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</si>
  <si>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</si>
  <si>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</si>
  <si>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</si>
  <si>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</si>
  <si>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</si>
  <si>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</si>
  <si>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</si>
  <si>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</si>
  <si>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</si>
  <si>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</si>
  <si>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</si>
  <si>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</si>
  <si>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</si>
  <si>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</si>
  <si>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</si>
  <si>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</si>
  <si>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</si>
  <si>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</si>
  <si>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</si>
  <si>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</si>
  <si>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</si>
  <si>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</si>
  <si>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</si>
  <si>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</si>
  <si>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</si>
  <si>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</si>
  <si>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</si>
  <si>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</si>
  <si>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</si>
  <si>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</si>
  <si>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</si>
  <si>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</si>
  <si>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</si>
  <si>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</si>
  <si>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</si>
  <si>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</si>
  <si>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</si>
  <si>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</si>
  <si>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</si>
  <si>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</si>
  <si>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</si>
  <si>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</si>
  <si>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</si>
  <si>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</si>
  <si>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</si>
  <si>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</si>
  <si>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</si>
  <si>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</si>
  <si>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</si>
  <si>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</si>
  <si>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</si>
  <si>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</si>
  <si>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</si>
  <si>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</si>
  <si>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</si>
  <si>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</si>
  <si>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</si>
  <si>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</si>
  <si>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</si>
  <si>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</si>
  <si>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</si>
  <si>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</si>
  <si>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</si>
  <si>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</si>
  <si>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</si>
  <si>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</si>
  <si>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</si>
  <si>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</si>
  <si>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</si>
  <si>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</si>
  <si>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</si>
  <si>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</si>
  <si>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</si>
  <si>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</si>
  <si>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</si>
  <si>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</si>
  <si>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</si>
  <si>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</si>
  <si>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</si>
  <si>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</si>
  <si>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</si>
  <si>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</si>
  <si>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</si>
  <si>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</si>
  <si>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</si>
  <si>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</si>
  <si>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</si>
  <si>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</si>
  <si>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</si>
  <si>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</si>
  <si>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</si>
  <si>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</si>
  <si>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</si>
  <si>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</si>
  <si>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</si>
  <si>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</si>
  <si>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</si>
  <si>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</si>
  <si>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</si>
  <si>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</si>
  <si>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</si>
  <si>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</si>
  <si>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</si>
  <si>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</si>
  <si>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</si>
  <si>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</si>
  <si>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</si>
  <si>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</si>
  <si>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</si>
  <si>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</si>
  <si>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</si>
  <si>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</si>
  <si>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</si>
  <si>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</si>
  <si>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</si>
  <si>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</si>
  <si>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</si>
  <si>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</si>
  <si>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</si>
  <si>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</si>
  <si>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</si>
  <si>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</si>
  <si>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</si>
  <si>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</si>
  <si>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</si>
  <si>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</si>
  <si>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</si>
  <si>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</si>
  <si>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</si>
  <si>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</si>
  <si>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</si>
  <si>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</si>
  <si>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</si>
  <si>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</si>
  <si>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</si>
  <si>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</si>
  <si>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</si>
  <si>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</si>
  <si>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</si>
  <si>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</si>
  <si>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</si>
  <si>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</si>
  <si>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</si>
  <si>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</si>
  <si>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</si>
  <si>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</si>
  <si>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</si>
  <si>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</si>
  <si>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</si>
  <si>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</si>
  <si>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</si>
  <si>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</si>
  <si>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</si>
  <si>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</si>
  <si>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</si>
  <si>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2711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</si>
  <si>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</si>
  <si>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</si>
  <si>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</si>
  <si>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</si>
  <si>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</si>
  <si>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</si>
  <si>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</si>
  <si>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</si>
  <si>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</si>
  <si>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</si>
  <si>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</si>
  <si>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</si>
  <si>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</si>
  <si>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</si>
  <si>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</si>
  <si>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</si>
  <si>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</si>
  <si>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</si>
  <si>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</si>
  <si>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</si>
  <si>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</si>
  <si>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</si>
  <si>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</si>
  <si>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</si>
  <si>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</si>
  <si>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</si>
  <si>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</si>
  <si>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</si>
  <si>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</si>
  <si>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</si>
  <si>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</si>
  <si>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</si>
  <si>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</si>
  <si>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</si>
  <si>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</si>
  <si>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</si>
  <si>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</si>
  <si>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</si>
  <si>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</si>
  <si>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</si>
  <si>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</si>
  <si>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</si>
  <si>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</si>
  <si>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</si>
  <si>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</si>
  <si>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</si>
  <si>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</si>
  <si>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</si>
  <si>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</si>
  <si>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</si>
  <si>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</si>
  <si>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</si>
  <si>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</si>
  <si>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</si>
  <si>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</si>
  <si>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</si>
  <si>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</si>
  <si>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</si>
  <si>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</si>
  <si>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</si>
  <si>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</si>
  <si>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</si>
  <si>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</si>
  <si>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</si>
  <si>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</si>
  <si>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</si>
  <si>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</si>
  <si>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</si>
  <si>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</si>
  <si>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</si>
  <si>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</si>
  <si>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</si>
  <si>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</si>
  <si>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</si>
  <si>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</si>
  <si>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</si>
  <si>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</si>
  <si>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</si>
  <si>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</si>
  <si>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</si>
  <si>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</si>
  <si>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</si>
  <si>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</si>
  <si>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</si>
  <si>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</si>
  <si>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</si>
  <si>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</si>
  <si>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</si>
  <si>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</si>
  <si>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</si>
  <si>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</si>
  <si>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</si>
  <si>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</si>
  <si>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</si>
  <si>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</si>
  <si>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</si>
  <si>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</si>
  <si>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</si>
  <si>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</si>
  <si>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</si>
  <si>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</si>
  <si>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</si>
  <si>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</si>
  <si>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</si>
  <si>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</si>
  <si>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</si>
  <si>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</si>
  <si>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</si>
  <si>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</si>
  <si>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</si>
  <si>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</si>
  <si>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</si>
  <si>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</si>
  <si>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</si>
  <si>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</si>
  <si>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</si>
  <si>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</si>
  <si>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</si>
  <si>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</si>
  <si>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</si>
  <si>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</si>
  <si>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</si>
  <si>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</si>
  <si>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</si>
  <si>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</si>
  <si>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</si>
  <si>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</si>
  <si>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</si>
  <si>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</si>
  <si>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</si>
  <si>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</si>
  <si>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</si>
  <si>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</si>
  <si>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</si>
  <si>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</si>
  <si>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</si>
  <si>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</si>
  <si>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</si>
  <si>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</si>
  <si>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</si>
  <si>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</si>
  <si>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</si>
  <si>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</si>
  <si>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</si>
  <si>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</si>
  <si>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</si>
  <si>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</si>
  <si>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</si>
  <si>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</si>
  <si>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</si>
  <si>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</si>
  <si>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</si>
  <si>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</si>
  <si>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</si>
  <si>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</si>
  <si>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</si>
  <si>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</si>
  <si>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</si>
  <si>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</si>
  <si>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</si>
  <si>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</si>
  <si>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</si>
  <si>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</si>
  <si>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</si>
  <si>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</si>
  <si>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</si>
  <si>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</si>
  <si>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</si>
  <si>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</si>
  <si>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</si>
  <si>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</si>
  <si>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</si>
  <si>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</si>
  <si>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</si>
  <si>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</si>
  <si>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</si>
  <si>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</si>
  <si>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</si>
  <si>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</si>
  <si>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</si>
  <si>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</si>
  <si>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</si>
  <si>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</si>
  <si>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</si>
  <si>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</si>
  <si>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</si>
  <si>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</si>
  <si>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</si>
  <si>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</si>
  <si>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</si>
  <si>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</si>
  <si>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</si>
  <si>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</si>
  <si>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</si>
  <si>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</si>
  <si>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</si>
  <si>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</si>
  <si>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</si>
  <si>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</si>
  <si>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</si>
  <si>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</si>
  <si>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</si>
  <si>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</si>
  <si>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</si>
  <si>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</si>
  <si>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</si>
  <si>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</si>
  <si>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</si>
  <si>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</si>
  <si>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</si>
  <si>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</si>
  <si>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</si>
  <si>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</si>
  <si>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</si>
  <si>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</si>
  <si>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</si>
  <si>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</si>
  <si>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</si>
  <si>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</si>
  <si>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</si>
  <si>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</si>
  <si>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</si>
  <si>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</si>
  <si>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</si>
  <si>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</si>
  <si>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</si>
  <si>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</si>
  <si>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</si>
  <si>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</si>
  <si>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</si>
  <si>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</si>
  <si>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</si>
  <si>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</si>
  <si>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</si>
  <si>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</si>
  <si>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</si>
  <si>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</si>
  <si>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</si>
  <si>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</si>
  <si>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</si>
  <si>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</si>
  <si>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</si>
  <si>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</si>
  <si>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</si>
  <si>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</si>
  <si>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</si>
  <si>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</si>
  <si>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</si>
  <si>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</si>
  <si>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</si>
  <si>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</si>
  <si>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</si>
  <si>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</si>
  <si>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</si>
  <si>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</si>
  <si>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</si>
  <si>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</si>
  <si>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</si>
  <si>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</si>
  <si>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</si>
  <si>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</si>
  <si>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</si>
  <si>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</si>
  <si>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</si>
  <si>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</si>
  <si>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</si>
  <si>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</si>
  <si>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</si>
  <si>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</si>
  <si>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</si>
  <si>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</si>
  <si>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</si>
  <si>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</si>
  <si>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</si>
  <si>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</si>
  <si>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</si>
  <si>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</si>
  <si>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</si>
  <si>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</si>
  <si>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</si>
  <si>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</si>
  <si>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</si>
  <si>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</si>
  <si>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</si>
  <si>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</si>
  <si>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</si>
  <si>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</si>
  <si>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</si>
  <si>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</si>
  <si>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</si>
  <si>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</si>
  <si>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</si>
  <si>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</si>
  <si>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</si>
  <si>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</si>
  <si>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</si>
  <si>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</si>
  <si>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</si>
  <si>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</si>
  <si>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</si>
  <si>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</si>
  <si>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</si>
  <si>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</si>
  <si>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</si>
  <si>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</si>
  <si>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</si>
  <si>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</si>
  <si>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</si>
  <si>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</si>
  <si>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</si>
  <si>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</si>
  <si>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</si>
  <si>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</si>
  <si>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</si>
  <si>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</si>
  <si>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</si>
  <si>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</si>
  <si>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</si>
  <si>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</si>
  <si>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</si>
  <si>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</si>
  <si>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</si>
  <si>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</si>
  <si>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</si>
  <si>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</si>
  <si>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</si>
  <si>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</si>
  <si>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</si>
  <si>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</si>
  <si>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</si>
  <si>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</si>
  <si>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</si>
  <si>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</si>
  <si>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</si>
  <si>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</si>
  <si>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</si>
  <si>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</si>
  <si>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</si>
  <si>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</si>
  <si>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</si>
  <si>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</si>
  <si>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</si>
  <si>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</si>
  <si>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</si>
  <si>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</si>
  <si>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</si>
  <si>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</si>
  <si>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</si>
  <si>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</si>
  <si>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</si>
  <si>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</si>
  <si>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</si>
  <si>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</si>
  <si>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</si>
  <si>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</si>
  <si>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</si>
  <si>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</si>
  <si>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</si>
  <si>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</si>
  <si>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</si>
  <si>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</si>
  <si>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</si>
  <si>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</si>
  <si>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</si>
  <si>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</si>
  <si>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</si>
  <si>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</si>
  <si>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</si>
  <si>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</si>
  <si>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</si>
  <si>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</si>
  <si>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</si>
  <si>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</si>
  <si>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</si>
  <si>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</si>
  <si>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</si>
  <si>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</si>
  <si>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</si>
  <si>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</si>
  <si>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</si>
  <si>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</si>
  <si>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</si>
  <si>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</si>
  <si>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</si>
  <si>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</si>
  <si>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</si>
  <si>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</si>
  <si>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</si>
  <si>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</si>
  <si>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</si>
  <si>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</si>
  <si>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</si>
  <si>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</si>
  <si>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</si>
  <si>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</si>
  <si>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</si>
  <si>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</si>
  <si>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</si>
  <si>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</si>
  <si>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</si>
  <si>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</si>
  <si>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</si>
  <si>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</si>
  <si>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</si>
  <si>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</si>
  <si>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</si>
  <si>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</si>
  <si>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</si>
  <si>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</si>
  <si>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</si>
  <si>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</si>
  <si>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</si>
  <si>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</si>
  <si>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</si>
  <si>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</si>
  <si>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</si>
  <si>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</si>
  <si>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</si>
  <si>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</si>
  <si>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</si>
  <si>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</si>
  <si>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</si>
  <si>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</si>
  <si>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</si>
  <si>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</si>
  <si>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</si>
  <si>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</si>
  <si>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</si>
  <si>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</si>
  <si>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</si>
  <si>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</si>
  <si>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</si>
  <si>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</si>
  <si>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</si>
  <si>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</si>
  <si>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</si>
  <si>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</si>
  <si>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</si>
  <si>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Ջրամատակարարում</t>
  </si>
  <si>
    <t>որից`</t>
  </si>
  <si>
    <t>Արտահիվանդանոցային ծառայություններ</t>
  </si>
  <si>
    <t>Ընդհանուր բնույթի բժշկական ծառայություններ</t>
  </si>
  <si>
    <t>8</t>
  </si>
  <si>
    <t>Ռադիո և հեռուստահաղորդումների հեռարձակման և հրատարակչական ծառայություններ</t>
  </si>
  <si>
    <t>Հեռուստառադիոհաղորդումներ</t>
  </si>
  <si>
    <t>Տեղեկատվության ձեռքբերում</t>
  </si>
  <si>
    <t>Քաղաքական կուսակցություններ, հասարակական կազմակերպություններ, արհմիություններ</t>
  </si>
  <si>
    <t xml:space="preserve"> -Այլ վարձատրություններ </t>
  </si>
  <si>
    <t>4115</t>
  </si>
  <si>
    <t xml:space="preserve"> -Գործառնական և բանկային ծառայությունների ծախսեր</t>
  </si>
  <si>
    <t>4211</t>
  </si>
  <si>
    <t>X</t>
  </si>
  <si>
    <t xml:space="preserve">      </t>
  </si>
  <si>
    <t>-20000.0</t>
  </si>
  <si>
    <t>-25000.0</t>
  </si>
  <si>
    <t>-45000.0</t>
  </si>
  <si>
    <t>-193289.5</t>
  </si>
  <si>
    <t>-204000.0</t>
  </si>
  <si>
    <t>ֆինանսական բաժին</t>
  </si>
  <si>
    <t>-10000.0</t>
  </si>
  <si>
    <t>-30000.0</t>
  </si>
  <si>
    <t>-15000.0</t>
  </si>
  <si>
    <t>.</t>
  </si>
  <si>
    <t>-213915.6</t>
  </si>
  <si>
    <t>-111307.6</t>
  </si>
  <si>
    <t>-62556.9</t>
  </si>
  <si>
    <t>-234022.5</t>
  </si>
  <si>
    <t>-62000.0</t>
  </si>
  <si>
    <t>-47000.0</t>
  </si>
  <si>
    <t>3.9 ²ÛÉ »Ï³ÙáõïÝ»ñ (ïáÕ 1391 + ïáÕ 1392 + ïáÕ 1393),³Û¹ ÃíáõÙ`</t>
  </si>
  <si>
    <t>3.5 ì³ñã³Ï³Ý ·³ÝÓáõÙÝ»ñ (ïáÕ 1351 + ïáÕ 1352+ïáÕ 1353),³Û¹ ÃíáõÙ`</t>
  </si>
  <si>
    <t>2. ä²ÞîàÜ²Î²Ü ¸ð²Ø²ÞÜàðÐÜºð              (ïáÕ 1210 + ïáÕ 1220 + ïáÕ 1230 + ïáÕ 1240 + ïáÕ 1250 + ïáÕ 1260),  ³Û¹ ÃíáõÙ`</t>
  </si>
  <si>
    <t>ՀՀ ԿՈՏԱՅՔԻ ՄԱՐԶԻ ԲՅՈՒՐԵՂԱՎԱՆ ՀԱՄԱՅՆՔԻ միջնաժամկետ ծախսերի ծրագրի 2023-2025թթ. վարչական և ֆոնդային մասերի եկամուտները` ըստ ձևավորման աղբյուրների</t>
  </si>
  <si>
    <t>ՀՀ ԿՈՏԱՅՔԻ ՄԱՐԶԻ ԲՅՈՒՐԵՂԱՎԱՆ ՀԱՄԱՅՆՔԻ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</si>
  <si>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ԿՈՏԱՅՔԻ ՄԱՐԶԻ ԲՅՈՒՐԵՂԱՎԱՆ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</si>
  <si>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ԿՈՏԱՅՔԻ ՄԱՐԶԻ ԲՅՈՒՐԵՂԱՎԱՆ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</si>
  <si>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ԿՈՏԱՅՔԻ ՄԱՐԶԻ ԲՅՈՒՐԵՂԱՎԱՆ ՀԱՄԱՅՆՔԻ 2023-2025թթ. միջնաժամկետ ծախսերի ծրագրերի հավելուրդը (դեֆիցիտը)</t>
  </si>
  <si>
    <t xml:space="preserve">ՀՀ ԿՈՏԱՅՔԻ ՄԱՐԶԻ ԲՅՈՒՐԵՂԱՎԱՆ ՀԱՄԱՅՆՔԻ 2023-2025թթ. միջնաժամկետ ծախսերի ծրագրերի դեֆիցիտի (պակացուրդի) ֆինանսավորումը ըստ աղբյուրների                                                </t>
  </si>
  <si>
    <t>ՀՀ ԿՈՏԱՅՔԻ ՄԱՐԶԻ ԲՅՈՒՐԵՂԱՎԱՆ ՀԱՄԱՅՆՔԻ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</si>
  <si>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r>
      <rPr>
        <b/>
        <sz val="8"/>
        <rFont val="Arial Armenian"/>
        <family val="2"/>
      </rPr>
      <t>Հատված  N 1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</si>
  <si>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2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</si>
  <si>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3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</si>
  <si>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4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</si>
  <si>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5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</si>
  <si>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6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</si>
  <si>
    <r>
      <rPr>
        <b/>
        <sz val="8"/>
        <rFont val="Arial Armenian"/>
        <family val="2"/>
      </rPr>
      <t>Հատված  N 7</t>
    </r>
    <r>
      <rPr>
        <sz val="8"/>
        <rFont val="Arial Armenian"/>
        <family val="2"/>
      </rPr>
      <t xml:space="preserve">
Բյուրեղավան համայնքի ավագանու
2022 թվականի ____________  ___-ի N __-Ա որոշման </t>
    </r>
  </si>
</sst>
</file>

<file path=xl/styles.xml><?xml version="1.0" encoding="utf-8"?>
<styleSheet xmlns="http://schemas.openxmlformats.org/spreadsheetml/2006/main">
  <numFmts count="3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0.000"/>
    <numFmt numFmtId="187" formatCode="#,##0\ ;\(#,##0\)"/>
    <numFmt numFmtId="188" formatCode="#,##0.00\ ;\(#,##0.00\)"/>
    <numFmt numFmtId="189" formatCode="#,##0.000\ ;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0.0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b/>
      <sz val="8"/>
      <color indexed="8"/>
      <name val="Arial LatArm"/>
      <family val="2"/>
    </font>
    <font>
      <b/>
      <sz val="7"/>
      <color indexed="8"/>
      <name val="Arial LatArm"/>
      <family val="2"/>
    </font>
    <font>
      <sz val="7"/>
      <name val="Arial LatArm"/>
      <family val="2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11" fillId="0" borderId="3" applyNumberFormat="0" applyFill="0" applyProtection="0">
      <alignment horizontal="center" vertical="center"/>
    </xf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171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1" fillId="0" borderId="3" applyNumberFormat="0" applyFill="0" applyProtection="0">
      <alignment horizontal="left" vertical="center" wrapText="1"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0" fillId="31" borderId="8" applyNumberFormat="0" applyFont="0" applyAlignment="0" applyProtection="0"/>
    <xf numFmtId="0" fontId="46" fillId="26" borderId="9" applyNumberFormat="0" applyAlignment="0" applyProtection="0"/>
    <xf numFmtId="13" fontId="4" fillId="0" borderId="0" applyFont="0" applyFill="0" applyProtection="0">
      <alignment/>
    </xf>
    <xf numFmtId="4" fontId="11" fillId="0" borderId="3" applyFill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178" fontId="6" fillId="0" borderId="0" xfId="0" applyNumberFormat="1" applyFont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178" fontId="6" fillId="0" borderId="0" xfId="0" applyNumberFormat="1" applyFont="1" applyAlignment="1">
      <alignment horizontal="left" vertical="top" wrapText="1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left" vertical="top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left" vertical="top" wrapText="1"/>
    </xf>
    <xf numFmtId="178" fontId="6" fillId="0" borderId="15" xfId="0" applyNumberFormat="1" applyFont="1" applyBorder="1" applyAlignment="1">
      <alignment horizontal="center" vertical="top"/>
    </xf>
    <xf numFmtId="178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83" fontId="6" fillId="0" borderId="3" xfId="62" applyNumberFormat="1" applyFont="1" applyFill="1" applyBorder="1" applyAlignment="1">
      <alignment horizontal="right" vertical="center"/>
    </xf>
    <xf numFmtId="183" fontId="6" fillId="0" borderId="3" xfId="62" applyNumberFormat="1" applyFont="1" applyFill="1" applyBorder="1" applyAlignment="1">
      <alignment vertical="center"/>
    </xf>
    <xf numFmtId="0" fontId="11" fillId="0" borderId="0" xfId="55" applyFont="1" applyFill="1" applyBorder="1" applyAlignment="1">
      <alignment horizontal="left" vertical="center" wrapText="1"/>
    </xf>
    <xf numFmtId="0" fontId="11" fillId="0" borderId="0" xfId="42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3" xfId="55" applyFont="1" applyFill="1" applyBorder="1" applyAlignment="1">
      <alignment horizontal="left" vertical="center" wrapText="1"/>
    </xf>
    <xf numFmtId="0" fontId="6" fillId="0" borderId="3" xfId="42" applyFont="1" applyFill="1" applyBorder="1" applyAlignment="1">
      <alignment horizontal="center" vertical="center"/>
    </xf>
    <xf numFmtId="185" fontId="6" fillId="0" borderId="12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83" fontId="6" fillId="0" borderId="0" xfId="62" applyNumberFormat="1" applyFont="1" applyFill="1" applyBorder="1" applyAlignment="1">
      <alignment horizontal="right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21" xfId="42" applyFont="1" applyFill="1" applyBorder="1" applyAlignment="1">
      <alignment horizontal="center" vertical="center"/>
    </xf>
    <xf numFmtId="0" fontId="6" fillId="0" borderId="22" xfId="42" applyFont="1" applyFill="1" applyBorder="1" applyAlignment="1">
      <alignment horizontal="center" vertical="center"/>
    </xf>
    <xf numFmtId="185" fontId="6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185" fontId="6" fillId="0" borderId="12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 wrapText="1"/>
    </xf>
    <xf numFmtId="185" fontId="10" fillId="0" borderId="12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78" fontId="6" fillId="0" borderId="15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 quotePrefix="1">
      <alignment horizontal="right" vertical="center"/>
    </xf>
    <xf numFmtId="0" fontId="6" fillId="0" borderId="2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top"/>
    </xf>
    <xf numFmtId="178" fontId="6" fillId="0" borderId="15" xfId="0" applyNumberFormat="1" applyFont="1" applyBorder="1" applyAlignment="1" quotePrefix="1">
      <alignment horizontal="right" vertical="center"/>
    </xf>
    <xf numFmtId="178" fontId="9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top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178" fontId="0" fillId="0" borderId="0" xfId="0" applyNumberFormat="1" applyBorder="1" applyAlignment="1">
      <alignment horizontal="right" vertical="top"/>
    </xf>
    <xf numFmtId="189" fontId="6" fillId="0" borderId="12" xfId="0" applyNumberFormat="1" applyFont="1" applyBorder="1" applyAlignment="1" quotePrefix="1">
      <alignment horizontal="right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185" fontId="6" fillId="0" borderId="3" xfId="55" applyNumberFormat="1" applyFont="1" applyFill="1" applyBorder="1" applyAlignment="1">
      <alignment vertical="center" wrapText="1"/>
    </xf>
    <xf numFmtId="185" fontId="6" fillId="0" borderId="3" xfId="42" applyNumberFormat="1" applyFont="1" applyFill="1" applyBorder="1" applyAlignment="1">
      <alignment vertical="center"/>
    </xf>
    <xf numFmtId="0" fontId="11" fillId="0" borderId="3" xfId="55" applyFont="1" applyFill="1" applyBorder="1" applyAlignment="1">
      <alignment vertical="center" wrapText="1"/>
    </xf>
    <xf numFmtId="0" fontId="11" fillId="0" borderId="3" xfId="42" applyFont="1" applyFill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11" fillId="0" borderId="24" xfId="42" applyFont="1" applyFill="1" applyBorder="1" applyAlignment="1">
      <alignment horizontal="center" vertical="center"/>
    </xf>
    <xf numFmtId="0" fontId="11" fillId="0" borderId="25" xfId="55" applyFont="1" applyFill="1" applyBorder="1" applyAlignment="1">
      <alignment vertical="center" wrapText="1"/>
    </xf>
    <xf numFmtId="0" fontId="6" fillId="0" borderId="24" xfId="42" applyFont="1" applyFill="1" applyBorder="1" applyAlignment="1">
      <alignment horizontal="center" vertical="center"/>
    </xf>
    <xf numFmtId="183" fontId="6" fillId="0" borderId="26" xfId="62" applyNumberFormat="1" applyFont="1" applyFill="1" applyBorder="1" applyAlignment="1">
      <alignment horizontal="right" vertical="center"/>
    </xf>
    <xf numFmtId="183" fontId="6" fillId="0" borderId="26" xfId="62" applyNumberFormat="1" applyFont="1" applyFill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7" fillId="0" borderId="15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6" fillId="0" borderId="29" xfId="42" applyFont="1" applyFill="1" applyBorder="1" applyAlignment="1">
      <alignment horizontal="center" vertical="center"/>
    </xf>
    <xf numFmtId="0" fontId="6" fillId="0" borderId="11" xfId="42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185" fontId="7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83" fontId="6" fillId="0" borderId="12" xfId="0" applyNumberFormat="1" applyFont="1" applyBorder="1" applyAlignment="1">
      <alignment horizontal="right" vertical="center" wrapText="1"/>
    </xf>
    <xf numFmtId="183" fontId="6" fillId="0" borderId="30" xfId="62" applyNumberFormat="1" applyFont="1" applyFill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183" fontId="6" fillId="0" borderId="31" xfId="62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83" fontId="6" fillId="0" borderId="26" xfId="62" applyNumberFormat="1" applyFont="1" applyFill="1" applyBorder="1" applyAlignment="1" quotePrefix="1">
      <alignment horizontal="right" vertical="center"/>
    </xf>
    <xf numFmtId="185" fontId="6" fillId="0" borderId="15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right" vertical="center"/>
    </xf>
    <xf numFmtId="178" fontId="6" fillId="0" borderId="34" xfId="0" applyNumberFormat="1" applyFont="1" applyBorder="1" applyAlignment="1">
      <alignment horizontal="right" vertical="center"/>
    </xf>
    <xf numFmtId="178" fontId="6" fillId="0" borderId="36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5" fontId="7" fillId="0" borderId="12" xfId="0" applyNumberFormat="1" applyFont="1" applyBorder="1" applyAlignment="1">
      <alignment vertical="center" wrapText="1"/>
    </xf>
    <xf numFmtId="178" fontId="9" fillId="0" borderId="12" xfId="0" applyNumberFormat="1" applyFont="1" applyBorder="1" applyAlignment="1">
      <alignment vertical="center" wrapText="1"/>
    </xf>
    <xf numFmtId="178" fontId="9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185" fontId="6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78" fontId="7" fillId="0" borderId="12" xfId="0" applyNumberFormat="1" applyFont="1" applyBorder="1" applyAlignment="1" quotePrefix="1">
      <alignment vertical="center" wrapText="1"/>
    </xf>
    <xf numFmtId="0" fontId="6" fillId="0" borderId="12" xfId="0" applyFont="1" applyBorder="1" applyAlignment="1">
      <alignment vertical="center" wrapText="1"/>
    </xf>
    <xf numFmtId="183" fontId="6" fillId="0" borderId="0" xfId="62" applyNumberFormat="1" applyFont="1" applyFill="1" applyBorder="1" applyAlignment="1">
      <alignment vertical="center"/>
    </xf>
    <xf numFmtId="178" fontId="6" fillId="0" borderId="12" xfId="0" applyNumberFormat="1" applyFont="1" applyBorder="1" applyAlignment="1" quotePrefix="1">
      <alignment vertical="center"/>
    </xf>
    <xf numFmtId="178" fontId="6" fillId="0" borderId="13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 wrapText="1"/>
    </xf>
    <xf numFmtId="178" fontId="6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50" fillId="0" borderId="12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39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32" borderId="37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178" fontId="6" fillId="0" borderId="39" xfId="0" applyNumberFormat="1" applyFont="1" applyBorder="1" applyAlignment="1">
      <alignment horizontal="center" vertical="center" wrapText="1"/>
    </xf>
    <xf numFmtId="178" fontId="6" fillId="0" borderId="40" xfId="0" applyNumberFormat="1" applyFont="1" applyBorder="1" applyAlignment="1">
      <alignment horizontal="center" vertical="center" wrapText="1"/>
    </xf>
    <xf numFmtId="178" fontId="6" fillId="0" borderId="4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eft_arm10_BordWW_900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4"/>
  <sheetViews>
    <sheetView zoomScale="130" zoomScaleNormal="130" zoomScalePageLayoutView="0" workbookViewId="0" topLeftCell="K1">
      <selection activeCell="M8" sqref="M8:M9"/>
    </sheetView>
  </sheetViews>
  <sheetFormatPr defaultColWidth="9.140625" defaultRowHeight="12"/>
  <cols>
    <col min="1" max="1" width="7.421875" style="2" customWidth="1"/>
    <col min="2" max="2" width="44.28125" style="3" customWidth="1"/>
    <col min="3" max="3" width="9.8515625" style="2" customWidth="1"/>
    <col min="4" max="5" width="11.28125" style="2" customWidth="1"/>
    <col min="6" max="6" width="10.8515625" style="2" customWidth="1"/>
    <col min="7" max="7" width="10.140625" style="2" customWidth="1"/>
    <col min="8" max="8" width="11.140625" style="2" customWidth="1"/>
    <col min="9" max="9" width="10.421875" style="2" customWidth="1"/>
    <col min="10" max="10" width="11.421875" style="1" customWidth="1"/>
    <col min="11" max="11" width="12.140625" style="1" customWidth="1"/>
    <col min="12" max="13" width="11.00390625" style="1" customWidth="1"/>
    <col min="14" max="14" width="10.7109375" style="1" customWidth="1"/>
    <col min="15" max="15" width="12.140625" style="1" customWidth="1"/>
    <col min="16" max="16" width="12.421875" style="1" customWidth="1"/>
    <col min="17" max="17" width="12.8515625" style="1" customWidth="1"/>
    <col min="18" max="18" width="13.42187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9:22" ht="41.25" customHeight="1">
      <c r="S2" s="185" t="s">
        <v>775</v>
      </c>
      <c r="T2" s="186"/>
      <c r="U2" s="186"/>
      <c r="V2" s="186"/>
    </row>
    <row r="3" spans="12:22" ht="20.25" customHeight="1">
      <c r="L3" s="4"/>
      <c r="M3" s="4"/>
      <c r="N3" s="4"/>
      <c r="O3" s="4"/>
      <c r="R3" s="4"/>
      <c r="U3" s="70"/>
      <c r="V3" s="70"/>
    </row>
    <row r="4" spans="1:2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7" customHeight="1">
      <c r="A5" s="190" t="s">
        <v>768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9:22" ht="21" customHeight="1" thickBot="1">
      <c r="S6" s="31"/>
      <c r="V6" s="32" t="s">
        <v>0</v>
      </c>
    </row>
    <row r="7" spans="1:22" ht="21.75" customHeight="1">
      <c r="A7" s="180" t="s">
        <v>1</v>
      </c>
      <c r="B7" s="188" t="s">
        <v>2</v>
      </c>
      <c r="C7" s="183" t="s">
        <v>3</v>
      </c>
      <c r="D7" s="182" t="s">
        <v>727</v>
      </c>
      <c r="E7" s="182"/>
      <c r="F7" s="182"/>
      <c r="G7" s="182" t="s">
        <v>728</v>
      </c>
      <c r="H7" s="182"/>
      <c r="I7" s="182"/>
      <c r="J7" s="182" t="s">
        <v>184</v>
      </c>
      <c r="K7" s="182"/>
      <c r="L7" s="182"/>
      <c r="M7" s="179" t="s">
        <v>729</v>
      </c>
      <c r="N7" s="179"/>
      <c r="O7" s="179"/>
      <c r="P7" s="182" t="s">
        <v>185</v>
      </c>
      <c r="Q7" s="182"/>
      <c r="R7" s="182"/>
      <c r="S7" s="182" t="s">
        <v>186</v>
      </c>
      <c r="T7" s="182"/>
      <c r="U7" s="182"/>
      <c r="V7" s="66" t="s">
        <v>730</v>
      </c>
    </row>
    <row r="8" spans="1:22" ht="21" customHeight="1">
      <c r="A8" s="181"/>
      <c r="B8" s="189"/>
      <c r="C8" s="184"/>
      <c r="D8" s="178" t="s">
        <v>4</v>
      </c>
      <c r="E8" s="178" t="s">
        <v>5</v>
      </c>
      <c r="F8" s="178"/>
      <c r="G8" s="178" t="s">
        <v>4</v>
      </c>
      <c r="H8" s="178" t="s">
        <v>5</v>
      </c>
      <c r="I8" s="178"/>
      <c r="J8" s="178" t="s">
        <v>4</v>
      </c>
      <c r="K8" s="178" t="s">
        <v>5</v>
      </c>
      <c r="L8" s="178"/>
      <c r="M8" s="178" t="s">
        <v>4</v>
      </c>
      <c r="N8" s="178" t="s">
        <v>5</v>
      </c>
      <c r="O8" s="178"/>
      <c r="P8" s="178" t="s">
        <v>4</v>
      </c>
      <c r="Q8" s="178" t="s">
        <v>5</v>
      </c>
      <c r="R8" s="178"/>
      <c r="S8" s="178" t="s">
        <v>4</v>
      </c>
      <c r="T8" s="178" t="s">
        <v>5</v>
      </c>
      <c r="U8" s="178"/>
      <c r="V8" s="187" t="s">
        <v>731</v>
      </c>
    </row>
    <row r="9" spans="1:22" ht="33" customHeight="1">
      <c r="A9" s="181"/>
      <c r="B9" s="189"/>
      <c r="C9" s="184"/>
      <c r="D9" s="178"/>
      <c r="E9" s="14" t="s">
        <v>6</v>
      </c>
      <c r="F9" s="14" t="s">
        <v>7</v>
      </c>
      <c r="G9" s="178"/>
      <c r="H9" s="14" t="s">
        <v>6</v>
      </c>
      <c r="I9" s="14" t="s">
        <v>7</v>
      </c>
      <c r="J9" s="178"/>
      <c r="K9" s="14" t="s">
        <v>6</v>
      </c>
      <c r="L9" s="14" t="s">
        <v>7</v>
      </c>
      <c r="M9" s="178"/>
      <c r="N9" s="14" t="s">
        <v>6</v>
      </c>
      <c r="O9" s="14" t="s">
        <v>7</v>
      </c>
      <c r="P9" s="178"/>
      <c r="Q9" s="14" t="s">
        <v>6</v>
      </c>
      <c r="R9" s="14" t="s">
        <v>7</v>
      </c>
      <c r="S9" s="178"/>
      <c r="T9" s="14" t="s">
        <v>6</v>
      </c>
      <c r="U9" s="14" t="s">
        <v>7</v>
      </c>
      <c r="V9" s="187"/>
    </row>
    <row r="10" spans="1:22" s="6" customFormat="1" ht="23.25" customHeight="1">
      <c r="A10" s="15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3">
        <v>22</v>
      </c>
    </row>
    <row r="11" spans="1:22" s="6" customFormat="1" ht="23.25" customHeight="1">
      <c r="A11" s="16" t="s">
        <v>8</v>
      </c>
      <c r="B11" s="17" t="s">
        <v>9</v>
      </c>
      <c r="C11" s="18" t="s">
        <v>10</v>
      </c>
      <c r="D11" s="73">
        <v>481800.9</v>
      </c>
      <c r="E11" s="73">
        <v>415256.7</v>
      </c>
      <c r="F11" s="73">
        <v>150481.6</v>
      </c>
      <c r="G11" s="110">
        <v>429703.5</v>
      </c>
      <c r="H11" s="110">
        <v>429703.5</v>
      </c>
      <c r="I11" s="90">
        <v>82462</v>
      </c>
      <c r="J11" s="97">
        <v>462427.5</v>
      </c>
      <c r="K11" s="97">
        <v>462427.5</v>
      </c>
      <c r="L11" s="96">
        <v>50977.5</v>
      </c>
      <c r="M11" s="97">
        <f>SUM(J11-G11)</f>
        <v>32724</v>
      </c>
      <c r="N11" s="97">
        <f>SUM(K11-H11)</f>
        <v>32724</v>
      </c>
      <c r="O11" s="97">
        <f>SUM(L11-I11)</f>
        <v>-31484.5</v>
      </c>
      <c r="P11" s="97">
        <v>493349.3</v>
      </c>
      <c r="Q11" s="97">
        <v>493349.3</v>
      </c>
      <c r="R11" s="96">
        <v>27084.3</v>
      </c>
      <c r="S11" s="97">
        <v>545967.4</v>
      </c>
      <c r="T11" s="97">
        <v>545967.4</v>
      </c>
      <c r="U11" s="96">
        <v>35692.4</v>
      </c>
      <c r="V11" s="67"/>
    </row>
    <row r="12" spans="1:22" ht="16.5" customHeight="1">
      <c r="A12" s="20"/>
      <c r="B12" s="21" t="s">
        <v>5</v>
      </c>
      <c r="C12" s="22"/>
      <c r="D12" s="110"/>
      <c r="E12" s="110"/>
      <c r="F12" s="110"/>
      <c r="G12" s="110"/>
      <c r="H12" s="110"/>
      <c r="I12" s="110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67"/>
    </row>
    <row r="13" spans="1:22" s="6" customFormat="1" ht="40.5" customHeight="1">
      <c r="A13" s="16" t="s">
        <v>11</v>
      </c>
      <c r="B13" s="17" t="s">
        <v>12</v>
      </c>
      <c r="C13" s="18" t="s">
        <v>13</v>
      </c>
      <c r="D13" s="73">
        <f>SUM(D15,D20,D23)</f>
        <v>61243.8</v>
      </c>
      <c r="E13" s="73">
        <f>SUM(E15,E20,E23)</f>
        <v>61243.8</v>
      </c>
      <c r="F13" s="111"/>
      <c r="G13" s="110">
        <v>66699.4</v>
      </c>
      <c r="H13" s="110">
        <v>66699.4</v>
      </c>
      <c r="I13" s="110"/>
      <c r="J13" s="97">
        <v>68338.2</v>
      </c>
      <c r="K13" s="97">
        <v>68338.2</v>
      </c>
      <c r="L13" s="97"/>
      <c r="M13" s="97">
        <f>SUM(J13-G13)</f>
        <v>1638.800000000003</v>
      </c>
      <c r="N13" s="97">
        <f>SUM(K13-H13)</f>
        <v>1638.800000000003</v>
      </c>
      <c r="O13" s="97">
        <f>SUM(L13-I13)</f>
        <v>0</v>
      </c>
      <c r="P13" s="97">
        <v>80629.6</v>
      </c>
      <c r="Q13" s="97">
        <v>80629.6</v>
      </c>
      <c r="R13" s="97"/>
      <c r="S13" s="97">
        <v>96280.4</v>
      </c>
      <c r="T13" s="97">
        <v>96280.4</v>
      </c>
      <c r="U13" s="97"/>
      <c r="V13" s="67"/>
    </row>
    <row r="14" spans="1:22" ht="19.5" customHeight="1">
      <c r="A14" s="20"/>
      <c r="B14" s="21" t="s">
        <v>5</v>
      </c>
      <c r="C14" s="22"/>
      <c r="D14" s="110"/>
      <c r="E14" s="110"/>
      <c r="F14" s="110"/>
      <c r="G14" s="110"/>
      <c r="H14" s="110"/>
      <c r="I14" s="110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67"/>
    </row>
    <row r="15" spans="1:22" s="6" customFormat="1" ht="39.75" customHeight="1">
      <c r="A15" s="16" t="s">
        <v>14</v>
      </c>
      <c r="B15" s="17" t="s">
        <v>15</v>
      </c>
      <c r="C15" s="18" t="s">
        <v>16</v>
      </c>
      <c r="D15" s="73">
        <f>SUM(D17,D18,D19)</f>
        <v>12369.3</v>
      </c>
      <c r="E15" s="73">
        <f>SUM(E17,E18,E19)</f>
        <v>12369.3</v>
      </c>
      <c r="F15" s="111"/>
      <c r="G15" s="73">
        <v>16503.5</v>
      </c>
      <c r="H15" s="73">
        <v>16503.5</v>
      </c>
      <c r="I15" s="111"/>
      <c r="J15" s="96">
        <v>17328.7</v>
      </c>
      <c r="K15" s="96">
        <v>17328.7</v>
      </c>
      <c r="L15" s="97"/>
      <c r="M15" s="97">
        <f>SUM(J15-G15)</f>
        <v>825.2000000000007</v>
      </c>
      <c r="N15" s="97">
        <f>SUM(K15-H15)</f>
        <v>825.2000000000007</v>
      </c>
      <c r="O15" s="97"/>
      <c r="P15" s="97">
        <v>24989.6</v>
      </c>
      <c r="Q15" s="97">
        <v>24989.6</v>
      </c>
      <c r="R15" s="97"/>
      <c r="S15" s="96">
        <v>38485.4</v>
      </c>
      <c r="T15" s="96">
        <v>38485.4</v>
      </c>
      <c r="U15" s="97"/>
      <c r="V15" s="67"/>
    </row>
    <row r="16" spans="1:22" ht="12.75" customHeight="1">
      <c r="A16" s="20"/>
      <c r="B16" s="21" t="s">
        <v>5</v>
      </c>
      <c r="C16" s="22"/>
      <c r="D16" s="73"/>
      <c r="E16" s="73"/>
      <c r="F16" s="110"/>
      <c r="G16" s="73"/>
      <c r="H16" s="73"/>
      <c r="I16" s="110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67"/>
    </row>
    <row r="17" spans="1:22" s="6" customFormat="1" ht="40.5" customHeight="1">
      <c r="A17" s="10" t="s">
        <v>17</v>
      </c>
      <c r="B17" s="23" t="s">
        <v>18</v>
      </c>
      <c r="C17" s="11" t="s">
        <v>10</v>
      </c>
      <c r="D17" s="73">
        <f>SUM(E17,F17)</f>
        <v>2703.2</v>
      </c>
      <c r="E17" s="73">
        <v>2703.2</v>
      </c>
      <c r="F17" s="110"/>
      <c r="G17" s="73"/>
      <c r="H17" s="73"/>
      <c r="I17" s="110"/>
      <c r="J17" s="96"/>
      <c r="K17" s="96"/>
      <c r="L17" s="96"/>
      <c r="M17" s="96"/>
      <c r="N17" s="96"/>
      <c r="O17" s="96"/>
      <c r="P17" s="96"/>
      <c r="Q17" s="96"/>
      <c r="R17" s="96"/>
      <c r="S17" s="112"/>
      <c r="T17" s="96"/>
      <c r="U17" s="96"/>
      <c r="V17" s="67"/>
    </row>
    <row r="18" spans="1:22" s="6" customFormat="1" ht="33.75" customHeight="1">
      <c r="A18" s="10" t="s">
        <v>19</v>
      </c>
      <c r="B18" s="23" t="s">
        <v>20</v>
      </c>
      <c r="C18" s="11" t="s">
        <v>10</v>
      </c>
      <c r="D18" s="73">
        <f>SUM(E18,F18)</f>
        <v>3368.8</v>
      </c>
      <c r="E18" s="73">
        <v>3368.8</v>
      </c>
      <c r="F18" s="110"/>
      <c r="G18" s="73"/>
      <c r="H18" s="73"/>
      <c r="I18" s="110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67"/>
    </row>
    <row r="19" spans="1:22" s="6" customFormat="1" ht="33.75" customHeight="1">
      <c r="A19" s="10" t="s">
        <v>21</v>
      </c>
      <c r="B19" s="23" t="s">
        <v>22</v>
      </c>
      <c r="C19" s="11" t="s">
        <v>10</v>
      </c>
      <c r="D19" s="73">
        <f>SUM(E19,F19)</f>
        <v>6297.3</v>
      </c>
      <c r="E19" s="73">
        <v>6297.3</v>
      </c>
      <c r="F19" s="110"/>
      <c r="G19" s="73">
        <v>16503.5</v>
      </c>
      <c r="H19" s="73">
        <v>16503.5</v>
      </c>
      <c r="I19" s="110"/>
      <c r="J19" s="96">
        <v>17328.7</v>
      </c>
      <c r="K19" s="96">
        <v>17328.7</v>
      </c>
      <c r="L19" s="96"/>
      <c r="M19" s="97">
        <f>SUM(J19-G19)</f>
        <v>825.2000000000007</v>
      </c>
      <c r="N19" s="97">
        <f>SUM(K19-H19)</f>
        <v>825.2000000000007</v>
      </c>
      <c r="O19" s="96"/>
      <c r="P19" s="96">
        <v>24989.6</v>
      </c>
      <c r="Q19" s="96">
        <v>24989.6</v>
      </c>
      <c r="R19" s="96"/>
      <c r="S19" s="96">
        <v>38485.4</v>
      </c>
      <c r="T19" s="96">
        <v>38485.4</v>
      </c>
      <c r="U19" s="96"/>
      <c r="V19" s="67"/>
    </row>
    <row r="20" spans="1:22" s="6" customFormat="1" ht="19.5" customHeight="1">
      <c r="A20" s="16" t="s">
        <v>23</v>
      </c>
      <c r="B20" s="17" t="s">
        <v>24</v>
      </c>
      <c r="C20" s="18" t="s">
        <v>25</v>
      </c>
      <c r="D20" s="73">
        <f>SUM(D22)</f>
        <v>45738</v>
      </c>
      <c r="E20" s="73">
        <f>SUM(E22)</f>
        <v>45738</v>
      </c>
      <c r="F20" s="111"/>
      <c r="G20" s="73">
        <v>46254.1</v>
      </c>
      <c r="H20" s="73">
        <v>46254.1</v>
      </c>
      <c r="I20" s="111"/>
      <c r="J20" s="97">
        <v>47255.5</v>
      </c>
      <c r="K20" s="97">
        <v>47255.5</v>
      </c>
      <c r="L20" s="97"/>
      <c r="M20" s="97">
        <f>SUM(J20-G20)</f>
        <v>1001.4000000000015</v>
      </c>
      <c r="N20" s="97">
        <f>SUM(K20-H20)</f>
        <v>1001.4000000000015</v>
      </c>
      <c r="O20" s="97"/>
      <c r="P20" s="97">
        <v>51500</v>
      </c>
      <c r="Q20" s="97">
        <v>51500</v>
      </c>
      <c r="R20" s="97"/>
      <c r="S20" s="96">
        <v>53150</v>
      </c>
      <c r="T20" s="96">
        <v>53150</v>
      </c>
      <c r="U20" s="97"/>
      <c r="V20" s="67"/>
    </row>
    <row r="21" spans="1:22" ht="16.5" customHeight="1">
      <c r="A21" s="20"/>
      <c r="B21" s="21" t="s">
        <v>5</v>
      </c>
      <c r="C21" s="22"/>
      <c r="D21" s="73"/>
      <c r="E21" s="73"/>
      <c r="F21" s="110"/>
      <c r="G21" s="110"/>
      <c r="H21" s="110"/>
      <c r="I21" s="110"/>
      <c r="J21" s="96"/>
      <c r="K21" s="96"/>
      <c r="L21" s="96"/>
      <c r="M21" s="73"/>
      <c r="N21" s="73"/>
      <c r="O21" s="96"/>
      <c r="P21" s="96"/>
      <c r="Q21" s="96"/>
      <c r="R21" s="96"/>
      <c r="S21" s="96"/>
      <c r="T21" s="96"/>
      <c r="U21" s="96"/>
      <c r="V21" s="67"/>
    </row>
    <row r="22" spans="1:22" s="6" customFormat="1" ht="19.5" customHeight="1">
      <c r="A22" s="10" t="s">
        <v>26</v>
      </c>
      <c r="B22" s="23" t="s">
        <v>27</v>
      </c>
      <c r="C22" s="11" t="s">
        <v>10</v>
      </c>
      <c r="D22" s="73">
        <f>SUM(E22,F22)</f>
        <v>45738</v>
      </c>
      <c r="E22" s="73">
        <v>45738</v>
      </c>
      <c r="F22" s="110"/>
      <c r="G22" s="73">
        <v>46254.1</v>
      </c>
      <c r="H22" s="73">
        <v>46254.1</v>
      </c>
      <c r="I22" s="110"/>
      <c r="J22" s="96">
        <v>47255.5</v>
      </c>
      <c r="K22" s="96">
        <v>47255.5</v>
      </c>
      <c r="L22" s="96"/>
      <c r="M22" s="97">
        <f>SUM(J22-G22)</f>
        <v>1001.4000000000015</v>
      </c>
      <c r="N22" s="97">
        <f>SUM(K22-H22)</f>
        <v>1001.4000000000015</v>
      </c>
      <c r="O22" s="96"/>
      <c r="P22" s="96">
        <v>51500</v>
      </c>
      <c r="Q22" s="96">
        <v>51500</v>
      </c>
      <c r="R22" s="96"/>
      <c r="S22" s="96">
        <v>53150</v>
      </c>
      <c r="T22" s="96">
        <v>53150</v>
      </c>
      <c r="U22" s="96"/>
      <c r="V22" s="67"/>
    </row>
    <row r="23" spans="1:22" s="6" customFormat="1" ht="80.25" customHeight="1">
      <c r="A23" s="16" t="s">
        <v>28</v>
      </c>
      <c r="B23" s="17" t="s">
        <v>29</v>
      </c>
      <c r="C23" s="18" t="s">
        <v>30</v>
      </c>
      <c r="D23" s="73">
        <f>SUM(D25:D42)</f>
        <v>3136.5</v>
      </c>
      <c r="E23" s="73">
        <f>SUM(E25:E42)</f>
        <v>3136.5</v>
      </c>
      <c r="F23" s="111"/>
      <c r="G23" s="73">
        <f>SUM(G25:G42)</f>
        <v>3941.8</v>
      </c>
      <c r="H23" s="73">
        <f>SUM(H25:H42)</f>
        <v>3941.8</v>
      </c>
      <c r="I23" s="111"/>
      <c r="J23" s="97">
        <v>3754</v>
      </c>
      <c r="K23" s="97">
        <v>3754</v>
      </c>
      <c r="L23" s="97"/>
      <c r="M23" s="97">
        <f>SUM(J23-G23)</f>
        <v>-187.80000000000018</v>
      </c>
      <c r="N23" s="97">
        <f>SUM(K23-H23)</f>
        <v>-187.80000000000018</v>
      </c>
      <c r="O23" s="97"/>
      <c r="P23" s="97">
        <v>4140</v>
      </c>
      <c r="Q23" s="97">
        <v>4140</v>
      </c>
      <c r="R23" s="97"/>
      <c r="S23" s="97">
        <v>4645</v>
      </c>
      <c r="T23" s="97">
        <v>4645</v>
      </c>
      <c r="U23" s="97"/>
      <c r="V23" s="67"/>
    </row>
    <row r="24" spans="1:22" ht="12.75" customHeight="1">
      <c r="A24" s="20"/>
      <c r="B24" s="21" t="s">
        <v>5</v>
      </c>
      <c r="C24" s="22"/>
      <c r="D24" s="110"/>
      <c r="E24" s="110"/>
      <c r="F24" s="110"/>
      <c r="G24" s="110"/>
      <c r="H24" s="110"/>
      <c r="I24" s="110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67"/>
    </row>
    <row r="25" spans="1:22" ht="49.5" customHeight="1">
      <c r="A25" s="20" t="s">
        <v>31</v>
      </c>
      <c r="B25" s="21" t="s">
        <v>32</v>
      </c>
      <c r="C25" s="22" t="s">
        <v>10</v>
      </c>
      <c r="D25" s="73">
        <v>365</v>
      </c>
      <c r="E25" s="73">
        <v>365</v>
      </c>
      <c r="F25" s="110"/>
      <c r="G25" s="90">
        <v>300</v>
      </c>
      <c r="H25" s="90">
        <v>300</v>
      </c>
      <c r="I25" s="110"/>
      <c r="J25" s="96">
        <v>345</v>
      </c>
      <c r="K25" s="96">
        <v>345</v>
      </c>
      <c r="L25" s="96"/>
      <c r="M25" s="97">
        <f aca="true" t="shared" si="0" ref="M25:M31">SUM(J25-G25)</f>
        <v>45</v>
      </c>
      <c r="N25" s="97">
        <f aca="true" t="shared" si="1" ref="N25:N31">SUM(K25-H25)</f>
        <v>45</v>
      </c>
      <c r="O25" s="96"/>
      <c r="P25" s="96">
        <v>390</v>
      </c>
      <c r="Q25" s="96">
        <v>390</v>
      </c>
      <c r="R25" s="96"/>
      <c r="S25" s="96">
        <v>405</v>
      </c>
      <c r="T25" s="96">
        <v>405</v>
      </c>
      <c r="U25" s="96"/>
      <c r="V25" s="67"/>
    </row>
    <row r="26" spans="1:22" ht="56.25" customHeight="1">
      <c r="A26" s="20" t="s">
        <v>33</v>
      </c>
      <c r="B26" s="21" t="s">
        <v>34</v>
      </c>
      <c r="C26" s="22" t="s">
        <v>10</v>
      </c>
      <c r="D26" s="73">
        <v>93</v>
      </c>
      <c r="E26" s="73">
        <v>93</v>
      </c>
      <c r="F26" s="110"/>
      <c r="G26" s="90">
        <v>90</v>
      </c>
      <c r="H26" s="90">
        <v>90</v>
      </c>
      <c r="I26" s="110"/>
      <c r="J26" s="96">
        <v>100</v>
      </c>
      <c r="K26" s="96">
        <v>100</v>
      </c>
      <c r="L26" s="96"/>
      <c r="M26" s="97">
        <f t="shared" si="0"/>
        <v>10</v>
      </c>
      <c r="N26" s="97">
        <f t="shared" si="1"/>
        <v>10</v>
      </c>
      <c r="O26" s="96"/>
      <c r="P26" s="96">
        <v>115</v>
      </c>
      <c r="Q26" s="96">
        <v>115</v>
      </c>
      <c r="R26" s="96"/>
      <c r="S26" s="96">
        <v>130</v>
      </c>
      <c r="T26" s="96">
        <v>130</v>
      </c>
      <c r="U26" s="96"/>
      <c r="V26" s="67"/>
    </row>
    <row r="27" spans="1:22" ht="35.25" customHeight="1">
      <c r="A27" s="20" t="s">
        <v>35</v>
      </c>
      <c r="B27" s="21" t="s">
        <v>36</v>
      </c>
      <c r="C27" s="22" t="s">
        <v>10</v>
      </c>
      <c r="D27" s="110"/>
      <c r="E27" s="110"/>
      <c r="F27" s="110"/>
      <c r="G27" s="90"/>
      <c r="H27" s="90"/>
      <c r="I27" s="110"/>
      <c r="J27" s="96"/>
      <c r="K27" s="96"/>
      <c r="L27" s="96"/>
      <c r="M27" s="97">
        <f t="shared" si="0"/>
        <v>0</v>
      </c>
      <c r="N27" s="97">
        <f t="shared" si="1"/>
        <v>0</v>
      </c>
      <c r="O27" s="96"/>
      <c r="P27" s="96"/>
      <c r="Q27" s="96"/>
      <c r="R27" s="96"/>
      <c r="S27" s="96"/>
      <c r="T27" s="96"/>
      <c r="U27" s="96"/>
      <c r="V27" s="67"/>
    </row>
    <row r="28" spans="1:22" ht="73.5">
      <c r="A28" s="20" t="s">
        <v>37</v>
      </c>
      <c r="B28" s="21" t="s">
        <v>38</v>
      </c>
      <c r="C28" s="22" t="s">
        <v>10</v>
      </c>
      <c r="D28" s="90">
        <v>400</v>
      </c>
      <c r="E28" s="90">
        <v>400</v>
      </c>
      <c r="F28" s="110"/>
      <c r="G28" s="90">
        <v>600</v>
      </c>
      <c r="H28" s="90">
        <v>600</v>
      </c>
      <c r="I28" s="110"/>
      <c r="J28" s="96">
        <v>800</v>
      </c>
      <c r="K28" s="96">
        <v>800</v>
      </c>
      <c r="L28" s="96"/>
      <c r="M28" s="97">
        <f t="shared" si="0"/>
        <v>200</v>
      </c>
      <c r="N28" s="97">
        <f t="shared" si="1"/>
        <v>200</v>
      </c>
      <c r="O28" s="96"/>
      <c r="P28" s="96">
        <v>800</v>
      </c>
      <c r="Q28" s="96">
        <v>800</v>
      </c>
      <c r="R28" s="96"/>
      <c r="S28" s="96">
        <v>800</v>
      </c>
      <c r="T28" s="96">
        <v>800</v>
      </c>
      <c r="U28" s="96"/>
      <c r="V28" s="67"/>
    </row>
    <row r="29" spans="1:22" ht="82.5" customHeight="1">
      <c r="A29" s="20" t="s">
        <v>39</v>
      </c>
      <c r="B29" s="21" t="s">
        <v>40</v>
      </c>
      <c r="C29" s="22" t="s">
        <v>10</v>
      </c>
      <c r="D29" s="90"/>
      <c r="E29" s="90"/>
      <c r="F29" s="110"/>
      <c r="G29" s="90">
        <v>60</v>
      </c>
      <c r="H29" s="90">
        <v>60</v>
      </c>
      <c r="I29" s="110"/>
      <c r="J29" s="96">
        <v>60</v>
      </c>
      <c r="K29" s="96">
        <v>60</v>
      </c>
      <c r="L29" s="96"/>
      <c r="M29" s="97">
        <f t="shared" si="0"/>
        <v>0</v>
      </c>
      <c r="N29" s="97">
        <f t="shared" si="1"/>
        <v>0</v>
      </c>
      <c r="O29" s="96"/>
      <c r="P29" s="96">
        <v>60</v>
      </c>
      <c r="Q29" s="96">
        <v>60</v>
      </c>
      <c r="R29" s="96"/>
      <c r="S29" s="96">
        <v>60</v>
      </c>
      <c r="T29" s="96">
        <v>60</v>
      </c>
      <c r="U29" s="96"/>
      <c r="V29" s="67"/>
    </row>
    <row r="30" spans="1:22" ht="51.75" customHeight="1">
      <c r="A30" s="20" t="s">
        <v>41</v>
      </c>
      <c r="B30" s="21" t="s">
        <v>42</v>
      </c>
      <c r="C30" s="22" t="s">
        <v>10</v>
      </c>
      <c r="D30" s="90">
        <v>50</v>
      </c>
      <c r="E30" s="90">
        <v>50</v>
      </c>
      <c r="F30" s="110"/>
      <c r="G30" s="90">
        <v>50</v>
      </c>
      <c r="H30" s="90">
        <v>50</v>
      </c>
      <c r="I30" s="110"/>
      <c r="J30" s="96">
        <v>50</v>
      </c>
      <c r="K30" s="96">
        <v>50</v>
      </c>
      <c r="L30" s="96"/>
      <c r="M30" s="97">
        <f t="shared" si="0"/>
        <v>0</v>
      </c>
      <c r="N30" s="97">
        <f t="shared" si="1"/>
        <v>0</v>
      </c>
      <c r="O30" s="96"/>
      <c r="P30" s="96">
        <v>50</v>
      </c>
      <c r="Q30" s="96">
        <v>50</v>
      </c>
      <c r="R30" s="96"/>
      <c r="S30" s="96">
        <v>50</v>
      </c>
      <c r="T30" s="96">
        <v>50</v>
      </c>
      <c r="U30" s="96"/>
      <c r="V30" s="67"/>
    </row>
    <row r="31" spans="1:22" ht="40.5" customHeight="1">
      <c r="A31" s="20" t="s">
        <v>43</v>
      </c>
      <c r="B31" s="21" t="s">
        <v>44</v>
      </c>
      <c r="C31" s="22" t="s">
        <v>10</v>
      </c>
      <c r="D31" s="73">
        <v>1697.8</v>
      </c>
      <c r="E31" s="73">
        <v>1697.8</v>
      </c>
      <c r="F31" s="110"/>
      <c r="G31" s="90">
        <v>1740.8</v>
      </c>
      <c r="H31" s="90">
        <v>1740.8</v>
      </c>
      <c r="I31" s="110"/>
      <c r="J31" s="96">
        <v>1700</v>
      </c>
      <c r="K31" s="96">
        <v>1700</v>
      </c>
      <c r="L31" s="96"/>
      <c r="M31" s="97">
        <f t="shared" si="0"/>
        <v>-40.799999999999955</v>
      </c>
      <c r="N31" s="97">
        <f t="shared" si="1"/>
        <v>-40.799999999999955</v>
      </c>
      <c r="O31" s="96"/>
      <c r="P31" s="96">
        <v>1850</v>
      </c>
      <c r="Q31" s="96">
        <v>1850</v>
      </c>
      <c r="R31" s="96"/>
      <c r="S31" s="96">
        <v>2000</v>
      </c>
      <c r="T31" s="96">
        <v>2000</v>
      </c>
      <c r="U31" s="96"/>
      <c r="V31" s="67"/>
    </row>
    <row r="32" spans="1:22" ht="66.75" customHeight="1">
      <c r="A32" s="20" t="s">
        <v>45</v>
      </c>
      <c r="B32" s="21" t="s">
        <v>46</v>
      </c>
      <c r="C32" s="22" t="s">
        <v>10</v>
      </c>
      <c r="D32" s="90"/>
      <c r="E32" s="90"/>
      <c r="F32" s="110"/>
      <c r="G32" s="90"/>
      <c r="H32" s="90"/>
      <c r="I32" s="110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67"/>
    </row>
    <row r="33" spans="1:22" ht="63">
      <c r="A33" s="20" t="s">
        <v>47</v>
      </c>
      <c r="B33" s="21" t="s">
        <v>48</v>
      </c>
      <c r="C33" s="22" t="s">
        <v>10</v>
      </c>
      <c r="D33" s="90">
        <v>25</v>
      </c>
      <c r="E33" s="90">
        <v>25</v>
      </c>
      <c r="F33" s="110"/>
      <c r="G33" s="90">
        <v>25</v>
      </c>
      <c r="H33" s="90">
        <v>25</v>
      </c>
      <c r="I33" s="110"/>
      <c r="J33" s="96">
        <v>25</v>
      </c>
      <c r="K33" s="96">
        <v>25</v>
      </c>
      <c r="L33" s="96"/>
      <c r="M33" s="97">
        <f aca="true" t="shared" si="2" ref="M33:N36">SUM(J33-G33)</f>
        <v>0</v>
      </c>
      <c r="N33" s="97">
        <f t="shared" si="2"/>
        <v>0</v>
      </c>
      <c r="O33" s="96"/>
      <c r="P33" s="96">
        <v>25</v>
      </c>
      <c r="Q33" s="96">
        <v>25</v>
      </c>
      <c r="R33" s="96"/>
      <c r="S33" s="96">
        <v>25</v>
      </c>
      <c r="T33" s="96">
        <v>25</v>
      </c>
      <c r="U33" s="96"/>
      <c r="V33" s="67"/>
    </row>
    <row r="34" spans="1:22" ht="42">
      <c r="A34" s="20" t="s">
        <v>49</v>
      </c>
      <c r="B34" s="21" t="s">
        <v>50</v>
      </c>
      <c r="C34" s="22" t="s">
        <v>10</v>
      </c>
      <c r="D34" s="90">
        <v>115</v>
      </c>
      <c r="E34" s="90">
        <v>115</v>
      </c>
      <c r="F34" s="110"/>
      <c r="G34" s="90">
        <v>104</v>
      </c>
      <c r="H34" s="90">
        <v>104</v>
      </c>
      <c r="I34" s="110"/>
      <c r="J34" s="96">
        <v>124</v>
      </c>
      <c r="K34" s="96">
        <v>124</v>
      </c>
      <c r="L34" s="96"/>
      <c r="M34" s="97">
        <f t="shared" si="2"/>
        <v>20</v>
      </c>
      <c r="N34" s="97">
        <f t="shared" si="2"/>
        <v>20</v>
      </c>
      <c r="O34" s="96"/>
      <c r="P34" s="96">
        <v>150</v>
      </c>
      <c r="Q34" s="96">
        <v>150</v>
      </c>
      <c r="R34" s="96"/>
      <c r="S34" s="96">
        <v>175</v>
      </c>
      <c r="T34" s="96">
        <v>175</v>
      </c>
      <c r="U34" s="96"/>
      <c r="V34" s="67"/>
    </row>
    <row r="35" spans="1:22" ht="42">
      <c r="A35" s="20" t="s">
        <v>51</v>
      </c>
      <c r="B35" s="21" t="s">
        <v>52</v>
      </c>
      <c r="C35" s="22" t="s">
        <v>10</v>
      </c>
      <c r="D35" s="110"/>
      <c r="E35" s="110"/>
      <c r="F35" s="110"/>
      <c r="G35" s="90"/>
      <c r="H35" s="90"/>
      <c r="I35" s="110"/>
      <c r="J35" s="96"/>
      <c r="K35" s="96"/>
      <c r="L35" s="96"/>
      <c r="M35" s="97">
        <f t="shared" si="2"/>
        <v>0</v>
      </c>
      <c r="N35" s="97">
        <f t="shared" si="2"/>
        <v>0</v>
      </c>
      <c r="O35" s="96"/>
      <c r="P35" s="96"/>
      <c r="Q35" s="96"/>
      <c r="R35" s="96"/>
      <c r="S35" s="96"/>
      <c r="T35" s="96"/>
      <c r="U35" s="96"/>
      <c r="V35" s="67"/>
    </row>
    <row r="36" spans="1:22" ht="73.5">
      <c r="A36" s="20" t="s">
        <v>53</v>
      </c>
      <c r="B36" s="21" t="s">
        <v>54</v>
      </c>
      <c r="C36" s="22" t="s">
        <v>10</v>
      </c>
      <c r="D36" s="110">
        <v>390.7</v>
      </c>
      <c r="E36" s="110">
        <v>390.7</v>
      </c>
      <c r="F36" s="110"/>
      <c r="G36" s="90">
        <v>972</v>
      </c>
      <c r="H36" s="90">
        <v>972</v>
      </c>
      <c r="I36" s="110"/>
      <c r="J36" s="96">
        <v>550</v>
      </c>
      <c r="K36" s="96">
        <v>550</v>
      </c>
      <c r="L36" s="96"/>
      <c r="M36" s="97">
        <f t="shared" si="2"/>
        <v>-422</v>
      </c>
      <c r="N36" s="97">
        <f t="shared" si="2"/>
        <v>-422</v>
      </c>
      <c r="O36" s="96"/>
      <c r="P36" s="96">
        <v>700</v>
      </c>
      <c r="Q36" s="96">
        <v>700</v>
      </c>
      <c r="R36" s="96"/>
      <c r="S36" s="96">
        <v>1000</v>
      </c>
      <c r="T36" s="96">
        <v>1000</v>
      </c>
      <c r="U36" s="96"/>
      <c r="V36" s="67"/>
    </row>
    <row r="37" spans="1:22" ht="81" customHeight="1">
      <c r="A37" s="20" t="s">
        <v>55</v>
      </c>
      <c r="B37" s="21" t="s">
        <v>56</v>
      </c>
      <c r="C37" s="22" t="s">
        <v>10</v>
      </c>
      <c r="D37" s="110"/>
      <c r="E37" s="110"/>
      <c r="F37" s="110"/>
      <c r="G37" s="110"/>
      <c r="H37" s="110"/>
      <c r="I37" s="110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67"/>
    </row>
    <row r="38" spans="1:22" ht="47.25" customHeight="1">
      <c r="A38" s="20" t="s">
        <v>57</v>
      </c>
      <c r="B38" s="21" t="s">
        <v>58</v>
      </c>
      <c r="C38" s="22" t="s">
        <v>10</v>
      </c>
      <c r="D38" s="110"/>
      <c r="E38" s="110"/>
      <c r="F38" s="110"/>
      <c r="G38" s="110"/>
      <c r="H38" s="110"/>
      <c r="I38" s="110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67"/>
    </row>
    <row r="39" spans="1:22" ht="49.5" customHeight="1">
      <c r="A39" s="20" t="s">
        <v>59</v>
      </c>
      <c r="B39" s="21" t="s">
        <v>60</v>
      </c>
      <c r="C39" s="22" t="s">
        <v>10</v>
      </c>
      <c r="D39" s="110"/>
      <c r="E39" s="110"/>
      <c r="F39" s="110"/>
      <c r="G39" s="110"/>
      <c r="H39" s="110"/>
      <c r="I39" s="110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67"/>
    </row>
    <row r="40" spans="1:22" ht="37.5" customHeight="1">
      <c r="A40" s="20" t="s">
        <v>61</v>
      </c>
      <c r="B40" s="21" t="s">
        <v>62</v>
      </c>
      <c r="C40" s="22" t="s">
        <v>10</v>
      </c>
      <c r="D40" s="110"/>
      <c r="E40" s="110"/>
      <c r="F40" s="110"/>
      <c r="G40" s="110"/>
      <c r="H40" s="110"/>
      <c r="I40" s="110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67"/>
    </row>
    <row r="41" spans="1:22" ht="37.5" customHeight="1">
      <c r="A41" s="20" t="s">
        <v>63</v>
      </c>
      <c r="B41" s="21" t="s">
        <v>64</v>
      </c>
      <c r="C41" s="22" t="s">
        <v>10</v>
      </c>
      <c r="D41" s="110"/>
      <c r="E41" s="110"/>
      <c r="F41" s="110"/>
      <c r="G41" s="110"/>
      <c r="H41" s="110"/>
      <c r="I41" s="110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67"/>
    </row>
    <row r="42" spans="1:22" ht="21">
      <c r="A42" s="20" t="s">
        <v>65</v>
      </c>
      <c r="B42" s="21" t="s">
        <v>66</v>
      </c>
      <c r="C42" s="22" t="s">
        <v>10</v>
      </c>
      <c r="D42" s="110"/>
      <c r="E42" s="110"/>
      <c r="F42" s="110"/>
      <c r="G42" s="110"/>
      <c r="H42" s="110"/>
      <c r="I42" s="110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67"/>
    </row>
    <row r="43" spans="1:22" s="6" customFormat="1" ht="41.25" customHeight="1">
      <c r="A43" s="16" t="s">
        <v>67</v>
      </c>
      <c r="B43" s="17" t="s">
        <v>68</v>
      </c>
      <c r="C43" s="18" t="s">
        <v>69</v>
      </c>
      <c r="D43" s="111"/>
      <c r="E43" s="111"/>
      <c r="F43" s="111"/>
      <c r="G43" s="111"/>
      <c r="H43" s="111"/>
      <c r="I43" s="111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67"/>
    </row>
    <row r="44" spans="1:22" ht="18" customHeight="1">
      <c r="A44" s="20"/>
      <c r="B44" s="21" t="s">
        <v>5</v>
      </c>
      <c r="C44" s="22"/>
      <c r="D44" s="110"/>
      <c r="E44" s="110"/>
      <c r="F44" s="110"/>
      <c r="G44" s="110"/>
      <c r="H44" s="110"/>
      <c r="I44" s="110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67"/>
    </row>
    <row r="45" spans="1:22" s="6" customFormat="1" ht="81.75" customHeight="1">
      <c r="A45" s="10" t="s">
        <v>70</v>
      </c>
      <c r="B45" s="23" t="s">
        <v>71</v>
      </c>
      <c r="C45" s="11" t="s">
        <v>10</v>
      </c>
      <c r="D45" s="110"/>
      <c r="E45" s="110"/>
      <c r="F45" s="110"/>
      <c r="G45" s="110"/>
      <c r="H45" s="110"/>
      <c r="I45" s="110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67"/>
    </row>
    <row r="46" spans="1:22" s="6" customFormat="1" ht="81.75" customHeight="1">
      <c r="A46" s="10" t="s">
        <v>72</v>
      </c>
      <c r="B46" s="23" t="s">
        <v>73</v>
      </c>
      <c r="C46" s="11" t="s">
        <v>10</v>
      </c>
      <c r="D46" s="110"/>
      <c r="E46" s="110"/>
      <c r="F46" s="110"/>
      <c r="G46" s="110"/>
      <c r="H46" s="110"/>
      <c r="I46" s="110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67"/>
    </row>
    <row r="47" spans="1:22" s="6" customFormat="1" ht="53.25" customHeight="1">
      <c r="A47" s="16" t="s">
        <v>74</v>
      </c>
      <c r="B47" s="17" t="s">
        <v>75</v>
      </c>
      <c r="C47" s="18" t="s">
        <v>76</v>
      </c>
      <c r="D47" s="73">
        <f>SUM(D55,D59,D52,D54,D56,D63)</f>
        <v>358618.7</v>
      </c>
      <c r="E47" s="73">
        <f>SUM(E48,E50,E55,E54,E56,E63)</f>
        <v>292074.5</v>
      </c>
      <c r="F47" s="73">
        <f>SUM(F59)</f>
        <v>66544.2</v>
      </c>
      <c r="G47" s="73">
        <f>SUM(G48,G50,G55,G54,G56,G63)</f>
        <v>300671.5</v>
      </c>
      <c r="H47" s="73">
        <f>SUM(H48,H50,H55,H54,H56,H63)</f>
        <v>300671.5</v>
      </c>
      <c r="I47" s="111"/>
      <c r="J47" s="97">
        <v>330738.7</v>
      </c>
      <c r="K47" s="97">
        <v>330738.7</v>
      </c>
      <c r="L47" s="97"/>
      <c r="M47" s="97">
        <f>SUM(J47-G47)</f>
        <v>30067.20000000001</v>
      </c>
      <c r="N47" s="97">
        <f>SUM(K47-H47)</f>
        <v>30067.20000000001</v>
      </c>
      <c r="O47" s="97"/>
      <c r="P47" s="97">
        <v>346799</v>
      </c>
      <c r="Q47" s="97">
        <v>346799</v>
      </c>
      <c r="R47" s="97"/>
      <c r="S47" s="97">
        <v>379177</v>
      </c>
      <c r="T47" s="97">
        <v>379177</v>
      </c>
      <c r="U47" s="97"/>
      <c r="V47" s="67"/>
    </row>
    <row r="48" spans="1:22" ht="12.75" customHeight="1">
      <c r="A48" s="20"/>
      <c r="B48" s="21" t="s">
        <v>5</v>
      </c>
      <c r="C48" s="22"/>
      <c r="D48" s="110"/>
      <c r="E48" s="110"/>
      <c r="F48" s="110"/>
      <c r="G48" s="110"/>
      <c r="H48" s="110"/>
      <c r="I48" s="110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67"/>
    </row>
    <row r="49" spans="1:22" s="6" customFormat="1" ht="46.5" customHeight="1">
      <c r="A49" s="16" t="s">
        <v>77</v>
      </c>
      <c r="B49" s="17" t="s">
        <v>78</v>
      </c>
      <c r="C49" s="18" t="s">
        <v>79</v>
      </c>
      <c r="D49" s="111"/>
      <c r="E49" s="111"/>
      <c r="F49" s="111"/>
      <c r="G49" s="111"/>
      <c r="H49" s="111"/>
      <c r="I49" s="111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67"/>
    </row>
    <row r="50" spans="1:22" ht="16.5" customHeight="1">
      <c r="A50" s="20"/>
      <c r="B50" s="21" t="s">
        <v>5</v>
      </c>
      <c r="C50" s="22"/>
      <c r="D50" s="110"/>
      <c r="E50" s="110"/>
      <c r="F50" s="110"/>
      <c r="G50" s="110"/>
      <c r="H50" s="110"/>
      <c r="I50" s="110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67"/>
    </row>
    <row r="51" spans="1:22" s="6" customFormat="1" ht="52.5" customHeight="1">
      <c r="A51" s="10" t="s">
        <v>80</v>
      </c>
      <c r="B51" s="23" t="s">
        <v>81</v>
      </c>
      <c r="C51" s="11"/>
      <c r="D51" s="110"/>
      <c r="E51" s="110"/>
      <c r="F51" s="110"/>
      <c r="G51" s="110"/>
      <c r="H51" s="110"/>
      <c r="I51" s="110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67"/>
    </row>
    <row r="52" spans="1:22" s="6" customFormat="1" ht="45.75" customHeight="1">
      <c r="A52" s="16" t="s">
        <v>82</v>
      </c>
      <c r="B52" s="17" t="s">
        <v>83</v>
      </c>
      <c r="C52" s="18" t="s">
        <v>84</v>
      </c>
      <c r="D52" s="111"/>
      <c r="E52" s="111"/>
      <c r="F52" s="111"/>
      <c r="G52" s="111"/>
      <c r="H52" s="111"/>
      <c r="I52" s="111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67"/>
    </row>
    <row r="53" spans="1:22" ht="12.75" customHeight="1">
      <c r="A53" s="20"/>
      <c r="B53" s="21" t="s">
        <v>5</v>
      </c>
      <c r="C53" s="22"/>
      <c r="D53" s="110"/>
      <c r="E53" s="110"/>
      <c r="F53" s="110"/>
      <c r="G53" s="110"/>
      <c r="H53" s="110"/>
      <c r="I53" s="110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67"/>
    </row>
    <row r="54" spans="1:22" s="6" customFormat="1" ht="46.5" customHeight="1">
      <c r="A54" s="10" t="s">
        <v>85</v>
      </c>
      <c r="B54" s="23" t="s">
        <v>86</v>
      </c>
      <c r="C54" s="11" t="s">
        <v>10</v>
      </c>
      <c r="D54" s="110"/>
      <c r="E54" s="110"/>
      <c r="F54" s="110"/>
      <c r="G54" s="110"/>
      <c r="H54" s="110"/>
      <c r="I54" s="110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67"/>
    </row>
    <row r="55" spans="1:22" s="6" customFormat="1" ht="66.75" customHeight="1">
      <c r="A55" s="16" t="s">
        <v>87</v>
      </c>
      <c r="B55" s="17" t="s">
        <v>88</v>
      </c>
      <c r="C55" s="18" t="s">
        <v>89</v>
      </c>
      <c r="D55" s="73">
        <f>SUM(D57,D58)</f>
        <v>292074.5</v>
      </c>
      <c r="E55" s="73">
        <f>SUM(E57,E58)</f>
        <v>292074.5</v>
      </c>
      <c r="F55" s="111"/>
      <c r="G55" s="73">
        <f>SUM(G57,G58)</f>
        <v>300671.5</v>
      </c>
      <c r="H55" s="73">
        <f>SUM(H57,H58)</f>
        <v>300671.5</v>
      </c>
      <c r="I55" s="111"/>
      <c r="J55" s="97">
        <v>330738.7</v>
      </c>
      <c r="K55" s="97">
        <v>330738.7</v>
      </c>
      <c r="L55" s="97"/>
      <c r="M55" s="97">
        <f aca="true" t="shared" si="3" ref="M55:N58">SUM(J55-G55)</f>
        <v>30067.20000000001</v>
      </c>
      <c r="N55" s="97">
        <f t="shared" si="3"/>
        <v>30067.20000000001</v>
      </c>
      <c r="O55" s="97"/>
      <c r="P55" s="97">
        <v>346799</v>
      </c>
      <c r="Q55" s="97">
        <v>346799</v>
      </c>
      <c r="R55" s="97"/>
      <c r="S55" s="97">
        <v>379177</v>
      </c>
      <c r="T55" s="97">
        <v>379177</v>
      </c>
      <c r="U55" s="97"/>
      <c r="V55" s="67"/>
    </row>
    <row r="56" spans="1:22" ht="12.75" customHeight="1">
      <c r="A56" s="20"/>
      <c r="B56" s="21" t="s">
        <v>5</v>
      </c>
      <c r="C56" s="22"/>
      <c r="D56" s="110"/>
      <c r="E56" s="110"/>
      <c r="F56" s="110"/>
      <c r="G56" s="110"/>
      <c r="H56" s="110"/>
      <c r="I56" s="110"/>
      <c r="J56" s="96"/>
      <c r="K56" s="96"/>
      <c r="L56" s="96"/>
      <c r="M56" s="97">
        <f t="shared" si="3"/>
        <v>0</v>
      </c>
      <c r="N56" s="97">
        <f t="shared" si="3"/>
        <v>0</v>
      </c>
      <c r="O56" s="96"/>
      <c r="P56" s="96"/>
      <c r="Q56" s="96"/>
      <c r="R56" s="96"/>
      <c r="S56" s="96"/>
      <c r="T56" s="96"/>
      <c r="U56" s="96"/>
      <c r="V56" s="67"/>
    </row>
    <row r="57" spans="1:22" ht="41.25" customHeight="1">
      <c r="A57" s="20" t="s">
        <v>90</v>
      </c>
      <c r="B57" s="21" t="s">
        <v>91</v>
      </c>
      <c r="C57" s="22" t="s">
        <v>10</v>
      </c>
      <c r="D57" s="73">
        <f>SUM(E57,F57)</f>
        <v>290875.7</v>
      </c>
      <c r="E57" s="73">
        <v>290875.7</v>
      </c>
      <c r="F57" s="110"/>
      <c r="G57" s="110">
        <v>299582.1</v>
      </c>
      <c r="H57" s="110">
        <v>299582.1</v>
      </c>
      <c r="I57" s="110"/>
      <c r="J57" s="96">
        <v>329540.3</v>
      </c>
      <c r="K57" s="96">
        <v>329540.3</v>
      </c>
      <c r="L57" s="96"/>
      <c r="M57" s="97">
        <f t="shared" si="3"/>
        <v>29958.20000000001</v>
      </c>
      <c r="N57" s="97">
        <f t="shared" si="3"/>
        <v>29958.20000000001</v>
      </c>
      <c r="O57" s="96"/>
      <c r="P57" s="96">
        <v>345500</v>
      </c>
      <c r="Q57" s="96">
        <v>345500</v>
      </c>
      <c r="R57" s="96"/>
      <c r="S57" s="96">
        <v>377777</v>
      </c>
      <c r="T57" s="96">
        <v>377777</v>
      </c>
      <c r="U57" s="96"/>
      <c r="V57" s="67"/>
    </row>
    <row r="58" spans="1:22" ht="28.5" customHeight="1">
      <c r="A58" s="20" t="s">
        <v>92</v>
      </c>
      <c r="B58" s="21" t="s">
        <v>93</v>
      </c>
      <c r="C58" s="22" t="s">
        <v>10</v>
      </c>
      <c r="D58" s="73">
        <f>SUM(E58,F58)</f>
        <v>1198.8</v>
      </c>
      <c r="E58" s="73">
        <v>1198.8</v>
      </c>
      <c r="F58" s="110"/>
      <c r="G58" s="110">
        <v>1089.4</v>
      </c>
      <c r="H58" s="110">
        <v>1089.4</v>
      </c>
      <c r="I58" s="110"/>
      <c r="J58" s="96">
        <v>1198.4</v>
      </c>
      <c r="K58" s="96">
        <v>1198.4</v>
      </c>
      <c r="L58" s="96"/>
      <c r="M58" s="97">
        <f t="shared" si="3"/>
        <v>109</v>
      </c>
      <c r="N58" s="97">
        <f t="shared" si="3"/>
        <v>109</v>
      </c>
      <c r="O58" s="96"/>
      <c r="P58" s="96">
        <v>1299</v>
      </c>
      <c r="Q58" s="96">
        <v>1299</v>
      </c>
      <c r="R58" s="96"/>
      <c r="S58" s="96">
        <v>1400</v>
      </c>
      <c r="T58" s="96">
        <v>1400</v>
      </c>
      <c r="U58" s="96"/>
      <c r="V58" s="67"/>
    </row>
    <row r="59" spans="1:22" s="6" customFormat="1" ht="52.5" customHeight="1">
      <c r="A59" s="16" t="s">
        <v>94</v>
      </c>
      <c r="B59" s="17" t="s">
        <v>95</v>
      </c>
      <c r="C59" s="18" t="s">
        <v>96</v>
      </c>
      <c r="D59" s="73">
        <v>66544.2</v>
      </c>
      <c r="E59" s="111"/>
      <c r="F59" s="73">
        <v>66544.2</v>
      </c>
      <c r="G59" s="111"/>
      <c r="H59" s="111"/>
      <c r="I59" s="111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67"/>
    </row>
    <row r="60" spans="1:22" ht="12.75" customHeight="1">
      <c r="A60" s="20"/>
      <c r="B60" s="21" t="s">
        <v>5</v>
      </c>
      <c r="C60" s="22"/>
      <c r="D60" s="110"/>
      <c r="E60" s="110"/>
      <c r="F60" s="110"/>
      <c r="G60" s="110"/>
      <c r="H60" s="110"/>
      <c r="I60" s="110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67"/>
    </row>
    <row r="61" spans="1:22" ht="36" customHeight="1">
      <c r="A61" s="20" t="s">
        <v>97</v>
      </c>
      <c r="B61" s="21" t="s">
        <v>98</v>
      </c>
      <c r="C61" s="22" t="s">
        <v>10</v>
      </c>
      <c r="D61" s="73">
        <v>66544.2</v>
      </c>
      <c r="E61" s="110"/>
      <c r="F61" s="73">
        <v>66544.2</v>
      </c>
      <c r="G61" s="110"/>
      <c r="H61" s="110"/>
      <c r="I61" s="110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67"/>
    </row>
    <row r="62" spans="1:22" s="6" customFormat="1" ht="69" customHeight="1">
      <c r="A62" s="16" t="s">
        <v>99</v>
      </c>
      <c r="B62" s="17" t="s">
        <v>100</v>
      </c>
      <c r="C62" s="18" t="s">
        <v>101</v>
      </c>
      <c r="D62" s="73">
        <v>61938.4</v>
      </c>
      <c r="E62" s="73">
        <v>61938.4</v>
      </c>
      <c r="F62" s="73">
        <v>83937.4</v>
      </c>
      <c r="G62" s="111">
        <v>62332.6</v>
      </c>
      <c r="H62" s="111">
        <v>62332.6</v>
      </c>
      <c r="I62" s="90">
        <v>82462</v>
      </c>
      <c r="J62" s="97">
        <v>63350.6</v>
      </c>
      <c r="K62" s="97">
        <v>63350.6</v>
      </c>
      <c r="L62" s="96">
        <v>50977.5</v>
      </c>
      <c r="M62" s="97">
        <f>SUM(J62-G62)</f>
        <v>1018</v>
      </c>
      <c r="N62" s="97">
        <f>SUM(K62-H62)</f>
        <v>1018</v>
      </c>
      <c r="O62" s="97">
        <f>SUM(L62-I62)</f>
        <v>-31484.5</v>
      </c>
      <c r="P62" s="97">
        <v>65920.7</v>
      </c>
      <c r="Q62" s="97">
        <v>65920.7</v>
      </c>
      <c r="R62" s="96">
        <v>27084.3</v>
      </c>
      <c r="S62" s="97">
        <v>70510</v>
      </c>
      <c r="T62" s="97">
        <v>70510</v>
      </c>
      <c r="U62" s="96">
        <v>35692.4</v>
      </c>
      <c r="V62" s="67"/>
    </row>
    <row r="63" spans="1:22" ht="12.75" customHeight="1">
      <c r="A63" s="20"/>
      <c r="B63" s="21" t="s">
        <v>5</v>
      </c>
      <c r="C63" s="22"/>
      <c r="D63" s="110"/>
      <c r="E63" s="110"/>
      <c r="F63" s="110"/>
      <c r="G63" s="110"/>
      <c r="H63" s="110"/>
      <c r="I63" s="110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67"/>
    </row>
    <row r="64" spans="1:22" s="6" customFormat="1" ht="44.25" customHeight="1">
      <c r="A64" s="16" t="s">
        <v>102</v>
      </c>
      <c r="B64" s="17" t="s">
        <v>103</v>
      </c>
      <c r="C64" s="18" t="s">
        <v>104</v>
      </c>
      <c r="D64" s="111"/>
      <c r="E64" s="111"/>
      <c r="F64" s="111"/>
      <c r="G64" s="111"/>
      <c r="H64" s="111"/>
      <c r="I64" s="111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67"/>
    </row>
    <row r="65" spans="1:22" ht="18" customHeight="1">
      <c r="A65" s="20"/>
      <c r="B65" s="21" t="s">
        <v>5</v>
      </c>
      <c r="C65" s="22"/>
      <c r="D65" s="110"/>
      <c r="E65" s="110"/>
      <c r="F65" s="110"/>
      <c r="G65" s="110"/>
      <c r="H65" s="110"/>
      <c r="I65" s="110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67"/>
    </row>
    <row r="66" spans="1:22" ht="39" customHeight="1">
      <c r="A66" s="20" t="s">
        <v>105</v>
      </c>
      <c r="B66" s="21" t="s">
        <v>106</v>
      </c>
      <c r="C66" s="22"/>
      <c r="D66" s="110"/>
      <c r="E66" s="110"/>
      <c r="F66" s="110"/>
      <c r="G66" s="110"/>
      <c r="H66" s="110"/>
      <c r="I66" s="110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67"/>
    </row>
    <row r="67" spans="1:22" s="6" customFormat="1" ht="44.25" customHeight="1">
      <c r="A67" s="16" t="s">
        <v>107</v>
      </c>
      <c r="B67" s="17" t="s">
        <v>108</v>
      </c>
      <c r="C67" s="18" t="s">
        <v>109</v>
      </c>
      <c r="D67" s="73">
        <f>SUM(D69)</f>
        <v>6801.4</v>
      </c>
      <c r="E67" s="73">
        <f>SUM(E69)</f>
        <v>6801.4</v>
      </c>
      <c r="F67" s="73"/>
      <c r="G67" s="73">
        <f>SUM(G69,G71)</f>
        <v>9130.6</v>
      </c>
      <c r="H67" s="73">
        <v>9130.6</v>
      </c>
      <c r="I67" s="73"/>
      <c r="J67" s="97">
        <v>9250.6</v>
      </c>
      <c r="K67" s="97">
        <v>9250.6</v>
      </c>
      <c r="L67" s="97"/>
      <c r="M67" s="97">
        <f aca="true" t="shared" si="4" ref="M67:N69">SUM(J67-G67)</f>
        <v>120</v>
      </c>
      <c r="N67" s="97">
        <f t="shared" si="4"/>
        <v>120</v>
      </c>
      <c r="O67" s="97"/>
      <c r="P67" s="97">
        <v>9550.7</v>
      </c>
      <c r="Q67" s="97">
        <v>9550.7</v>
      </c>
      <c r="R67" s="97"/>
      <c r="S67" s="97">
        <v>9850</v>
      </c>
      <c r="T67" s="97">
        <v>9850</v>
      </c>
      <c r="U67" s="97"/>
      <c r="V67" s="67"/>
    </row>
    <row r="68" spans="1:22" ht="12.75" customHeight="1">
      <c r="A68" s="20"/>
      <c r="B68" s="21" t="s">
        <v>5</v>
      </c>
      <c r="C68" s="22"/>
      <c r="D68" s="110"/>
      <c r="E68" s="110"/>
      <c r="F68" s="110"/>
      <c r="G68" s="110"/>
      <c r="H68" s="110"/>
      <c r="I68" s="110"/>
      <c r="J68" s="96"/>
      <c r="K68" s="96"/>
      <c r="L68" s="96"/>
      <c r="M68" s="97">
        <f t="shared" si="4"/>
        <v>0</v>
      </c>
      <c r="N68" s="97">
        <f t="shared" si="4"/>
        <v>0</v>
      </c>
      <c r="O68" s="96"/>
      <c r="P68" s="96"/>
      <c r="Q68" s="96"/>
      <c r="R68" s="96"/>
      <c r="S68" s="96"/>
      <c r="T68" s="96"/>
      <c r="U68" s="96"/>
      <c r="V68" s="67"/>
    </row>
    <row r="69" spans="1:22" ht="27" customHeight="1">
      <c r="A69" s="20" t="s">
        <v>110</v>
      </c>
      <c r="B69" s="21" t="s">
        <v>111</v>
      </c>
      <c r="C69" s="22" t="s">
        <v>10</v>
      </c>
      <c r="D69" s="73">
        <f>SUM(D70)</f>
        <v>6801.4</v>
      </c>
      <c r="E69" s="73">
        <f>SUM(E70)</f>
        <v>6801.4</v>
      </c>
      <c r="F69" s="110"/>
      <c r="G69" s="110">
        <v>7750.6</v>
      </c>
      <c r="H69" s="110">
        <v>7750.6</v>
      </c>
      <c r="I69" s="110"/>
      <c r="J69" s="96">
        <v>7750.6</v>
      </c>
      <c r="K69" s="96">
        <v>7750.6</v>
      </c>
      <c r="L69" s="96"/>
      <c r="M69" s="97">
        <f t="shared" si="4"/>
        <v>0</v>
      </c>
      <c r="N69" s="97">
        <f t="shared" si="4"/>
        <v>0</v>
      </c>
      <c r="O69" s="96"/>
      <c r="P69" s="96">
        <v>7850.7</v>
      </c>
      <c r="Q69" s="96">
        <v>7850.7</v>
      </c>
      <c r="R69" s="96"/>
      <c r="S69" s="96">
        <v>8000</v>
      </c>
      <c r="T69" s="96">
        <v>8000</v>
      </c>
      <c r="U69" s="96"/>
      <c r="V69" s="67"/>
    </row>
    <row r="70" spans="1:22" ht="50.25" customHeight="1">
      <c r="A70" s="20" t="s">
        <v>112</v>
      </c>
      <c r="B70" s="21" t="s">
        <v>113</v>
      </c>
      <c r="C70" s="22" t="s">
        <v>10</v>
      </c>
      <c r="D70" s="73">
        <f>SUM(E70,F70)</f>
        <v>6801.4</v>
      </c>
      <c r="E70" s="73">
        <v>6801.4</v>
      </c>
      <c r="F70" s="110"/>
      <c r="G70" s="110"/>
      <c r="H70" s="110"/>
      <c r="I70" s="110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67"/>
    </row>
    <row r="71" spans="1:22" ht="18" customHeight="1">
      <c r="A71" s="20" t="s">
        <v>114</v>
      </c>
      <c r="B71" s="21" t="s">
        <v>115</v>
      </c>
      <c r="C71" s="22" t="s">
        <v>10</v>
      </c>
      <c r="D71" s="110"/>
      <c r="E71" s="110"/>
      <c r="F71" s="90"/>
      <c r="G71" s="90">
        <v>1380</v>
      </c>
      <c r="H71" s="90">
        <v>1380</v>
      </c>
      <c r="I71" s="90"/>
      <c r="J71" s="96">
        <v>1500</v>
      </c>
      <c r="K71" s="96">
        <v>1500</v>
      </c>
      <c r="L71" s="96"/>
      <c r="M71" s="97">
        <f>SUM(J71-G71)</f>
        <v>120</v>
      </c>
      <c r="N71" s="97">
        <f>SUM(K71-H71)</f>
        <v>120</v>
      </c>
      <c r="O71" s="96"/>
      <c r="P71" s="96">
        <v>1700</v>
      </c>
      <c r="Q71" s="96">
        <v>1700</v>
      </c>
      <c r="R71" s="96"/>
      <c r="S71" s="96">
        <v>1850</v>
      </c>
      <c r="T71" s="96">
        <v>1850</v>
      </c>
      <c r="U71" s="96"/>
      <c r="V71" s="67"/>
    </row>
    <row r="72" spans="1:22" s="6" customFormat="1" ht="50.25" customHeight="1">
      <c r="A72" s="16" t="s">
        <v>116</v>
      </c>
      <c r="B72" s="17" t="s">
        <v>117</v>
      </c>
      <c r="C72" s="18" t="s">
        <v>118</v>
      </c>
      <c r="D72" s="113">
        <v>522</v>
      </c>
      <c r="E72" s="114">
        <v>522</v>
      </c>
      <c r="F72" s="114"/>
      <c r="G72" s="114">
        <v>300</v>
      </c>
      <c r="H72" s="114">
        <v>300</v>
      </c>
      <c r="I72" s="114"/>
      <c r="J72" s="97">
        <v>350</v>
      </c>
      <c r="K72" s="97">
        <v>350</v>
      </c>
      <c r="L72" s="97"/>
      <c r="M72" s="97">
        <f>SUM(J72-G72)</f>
        <v>50</v>
      </c>
      <c r="N72" s="97">
        <f>SUM(K72-H72)</f>
        <v>50</v>
      </c>
      <c r="O72" s="97"/>
      <c r="P72" s="97">
        <v>400</v>
      </c>
      <c r="Q72" s="97">
        <v>400</v>
      </c>
      <c r="R72" s="97"/>
      <c r="S72" s="97">
        <v>450</v>
      </c>
      <c r="T72" s="97">
        <v>450</v>
      </c>
      <c r="U72" s="97"/>
      <c r="V72" s="67"/>
    </row>
    <row r="73" spans="1:22" ht="12.75" customHeight="1">
      <c r="A73" s="20"/>
      <c r="B73" s="21" t="s">
        <v>5</v>
      </c>
      <c r="C73" s="22"/>
      <c r="D73" s="110"/>
      <c r="E73" s="110"/>
      <c r="F73" s="110"/>
      <c r="G73" s="110"/>
      <c r="H73" s="110"/>
      <c r="I73" s="110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67"/>
    </row>
    <row r="74" spans="1:22" ht="51" customHeight="1">
      <c r="A74" s="20" t="s">
        <v>119</v>
      </c>
      <c r="B74" s="21" t="s">
        <v>120</v>
      </c>
      <c r="C74" s="22"/>
      <c r="D74" s="110"/>
      <c r="E74" s="110"/>
      <c r="F74" s="110"/>
      <c r="G74" s="110"/>
      <c r="H74" s="110"/>
      <c r="I74" s="110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67"/>
    </row>
    <row r="75" spans="1:256" s="76" customFormat="1" ht="63" customHeight="1">
      <c r="A75" s="120">
        <v>1343</v>
      </c>
      <c r="B75" s="77" t="s">
        <v>732</v>
      </c>
      <c r="C75" s="78">
        <v>1343</v>
      </c>
      <c r="D75" s="113">
        <v>522</v>
      </c>
      <c r="E75" s="114">
        <v>522</v>
      </c>
      <c r="F75" s="114"/>
      <c r="G75" s="114">
        <v>300</v>
      </c>
      <c r="H75" s="114">
        <v>300</v>
      </c>
      <c r="I75" s="114"/>
      <c r="J75" s="97">
        <v>350</v>
      </c>
      <c r="K75" s="97">
        <v>350</v>
      </c>
      <c r="L75" s="115"/>
      <c r="M75" s="97">
        <f>SUM(J75-G75)</f>
        <v>50</v>
      </c>
      <c r="N75" s="97">
        <f>SUM(K75-H75)</f>
        <v>50</v>
      </c>
      <c r="O75" s="116"/>
      <c r="P75" s="97">
        <v>400</v>
      </c>
      <c r="Q75" s="97">
        <v>400</v>
      </c>
      <c r="R75" s="115"/>
      <c r="S75" s="97">
        <v>450</v>
      </c>
      <c r="T75" s="97">
        <v>450</v>
      </c>
      <c r="U75" s="116"/>
      <c r="V75" s="121"/>
      <c r="W75" s="75"/>
      <c r="X75" s="74"/>
      <c r="Y75" s="75"/>
      <c r="Z75" s="74"/>
      <c r="AA75" s="75"/>
      <c r="AB75" s="74"/>
      <c r="AC75" s="75"/>
      <c r="AD75" s="74"/>
      <c r="AE75" s="75"/>
      <c r="AF75" s="74"/>
      <c r="AG75" s="75"/>
      <c r="AH75" s="74"/>
      <c r="AI75" s="75"/>
      <c r="AJ75" s="74"/>
      <c r="AK75" s="75"/>
      <c r="AL75" s="74"/>
      <c r="AM75" s="75"/>
      <c r="AN75" s="74"/>
      <c r="AO75" s="75"/>
      <c r="AP75" s="74"/>
      <c r="AQ75" s="75"/>
      <c r="AR75" s="74"/>
      <c r="AS75" s="75"/>
      <c r="AT75" s="74"/>
      <c r="AU75" s="75"/>
      <c r="AV75" s="74"/>
      <c r="AW75" s="75"/>
      <c r="AX75" s="74"/>
      <c r="AY75" s="75"/>
      <c r="AZ75" s="74"/>
      <c r="BA75" s="75"/>
      <c r="BB75" s="74"/>
      <c r="BC75" s="75"/>
      <c r="BD75" s="74"/>
      <c r="BE75" s="75"/>
      <c r="BF75" s="74"/>
      <c r="BG75" s="75"/>
      <c r="BH75" s="74"/>
      <c r="BI75" s="75"/>
      <c r="BJ75" s="74"/>
      <c r="BK75" s="75"/>
      <c r="BL75" s="74"/>
      <c r="BM75" s="75"/>
      <c r="BN75" s="74"/>
      <c r="BO75" s="75"/>
      <c r="BP75" s="74"/>
      <c r="BQ75" s="75"/>
      <c r="BR75" s="74"/>
      <c r="BS75" s="75"/>
      <c r="BT75" s="74"/>
      <c r="BU75" s="75"/>
      <c r="BV75" s="74"/>
      <c r="BW75" s="75"/>
      <c r="BX75" s="74"/>
      <c r="BY75" s="75"/>
      <c r="BZ75" s="74"/>
      <c r="CA75" s="75"/>
      <c r="CB75" s="74"/>
      <c r="CC75" s="75"/>
      <c r="CD75" s="74"/>
      <c r="CE75" s="75"/>
      <c r="CF75" s="74"/>
      <c r="CG75" s="75"/>
      <c r="CH75" s="74"/>
      <c r="CI75" s="75"/>
      <c r="CJ75" s="74"/>
      <c r="CK75" s="75"/>
      <c r="CL75" s="74"/>
      <c r="CM75" s="75"/>
      <c r="CN75" s="74"/>
      <c r="CO75" s="75"/>
      <c r="CP75" s="74"/>
      <c r="CQ75" s="75"/>
      <c r="CR75" s="74"/>
      <c r="CS75" s="75"/>
      <c r="CT75" s="74"/>
      <c r="CU75" s="75"/>
      <c r="CV75" s="74"/>
      <c r="CW75" s="75"/>
      <c r="CX75" s="74"/>
      <c r="CY75" s="75"/>
      <c r="CZ75" s="74"/>
      <c r="DA75" s="75"/>
      <c r="DB75" s="74"/>
      <c r="DC75" s="75"/>
      <c r="DD75" s="74"/>
      <c r="DE75" s="75"/>
      <c r="DF75" s="74"/>
      <c r="DG75" s="75"/>
      <c r="DH75" s="74"/>
      <c r="DI75" s="75"/>
      <c r="DJ75" s="74"/>
      <c r="DK75" s="75"/>
      <c r="DL75" s="74"/>
      <c r="DM75" s="75"/>
      <c r="DN75" s="74"/>
      <c r="DO75" s="75"/>
      <c r="DP75" s="74"/>
      <c r="DQ75" s="75"/>
      <c r="DR75" s="74"/>
      <c r="DS75" s="75"/>
      <c r="DT75" s="74"/>
      <c r="DU75" s="75"/>
      <c r="DV75" s="74"/>
      <c r="DW75" s="75"/>
      <c r="DX75" s="74"/>
      <c r="DY75" s="75"/>
      <c r="DZ75" s="74"/>
      <c r="EA75" s="75"/>
      <c r="EB75" s="74"/>
      <c r="EC75" s="75"/>
      <c r="ED75" s="74"/>
      <c r="EE75" s="75"/>
      <c r="EF75" s="74"/>
      <c r="EG75" s="75"/>
      <c r="EH75" s="74"/>
      <c r="EI75" s="75"/>
      <c r="EJ75" s="74"/>
      <c r="EK75" s="75"/>
      <c r="EL75" s="74"/>
      <c r="EM75" s="75"/>
      <c r="EN75" s="74"/>
      <c r="EO75" s="75"/>
      <c r="EP75" s="74"/>
      <c r="EQ75" s="75"/>
      <c r="ER75" s="74"/>
      <c r="ES75" s="75"/>
      <c r="ET75" s="74"/>
      <c r="EU75" s="75"/>
      <c r="EV75" s="74"/>
      <c r="EW75" s="75"/>
      <c r="EX75" s="74"/>
      <c r="EY75" s="75"/>
      <c r="EZ75" s="74"/>
      <c r="FA75" s="75"/>
      <c r="FB75" s="74"/>
      <c r="FC75" s="75"/>
      <c r="FD75" s="74"/>
      <c r="FE75" s="75"/>
      <c r="FF75" s="74"/>
      <c r="FG75" s="75"/>
      <c r="FH75" s="74"/>
      <c r="FI75" s="75"/>
      <c r="FJ75" s="74"/>
      <c r="FK75" s="75"/>
      <c r="FL75" s="74"/>
      <c r="FM75" s="75"/>
      <c r="FN75" s="74"/>
      <c r="FO75" s="75"/>
      <c r="FP75" s="74"/>
      <c r="FQ75" s="75"/>
      <c r="FR75" s="74"/>
      <c r="FS75" s="75"/>
      <c r="FT75" s="74"/>
      <c r="FU75" s="75"/>
      <c r="FV75" s="74"/>
      <c r="FW75" s="75"/>
      <c r="FX75" s="74"/>
      <c r="FY75" s="75"/>
      <c r="FZ75" s="74"/>
      <c r="GA75" s="75"/>
      <c r="GB75" s="74"/>
      <c r="GC75" s="75"/>
      <c r="GD75" s="74"/>
      <c r="GE75" s="75"/>
      <c r="GF75" s="74"/>
      <c r="GG75" s="75"/>
      <c r="GH75" s="74"/>
      <c r="GI75" s="75"/>
      <c r="GJ75" s="74"/>
      <c r="GK75" s="75"/>
      <c r="GL75" s="74"/>
      <c r="GM75" s="75"/>
      <c r="GN75" s="74"/>
      <c r="GO75" s="75"/>
      <c r="GP75" s="74"/>
      <c r="GQ75" s="75"/>
      <c r="GR75" s="74"/>
      <c r="GS75" s="75"/>
      <c r="GT75" s="74"/>
      <c r="GU75" s="75"/>
      <c r="GV75" s="74"/>
      <c r="GW75" s="75"/>
      <c r="GX75" s="74"/>
      <c r="GY75" s="75"/>
      <c r="GZ75" s="74"/>
      <c r="HA75" s="75"/>
      <c r="HB75" s="74"/>
      <c r="HC75" s="75"/>
      <c r="HD75" s="74"/>
      <c r="HE75" s="75"/>
      <c r="HF75" s="74"/>
      <c r="HG75" s="75"/>
      <c r="HH75" s="74"/>
      <c r="HI75" s="75"/>
      <c r="HJ75" s="74"/>
      <c r="HK75" s="75"/>
      <c r="HL75" s="74"/>
      <c r="HM75" s="75"/>
      <c r="HN75" s="74"/>
      <c r="HO75" s="75"/>
      <c r="HP75" s="74"/>
      <c r="HQ75" s="75"/>
      <c r="HR75" s="74"/>
      <c r="HS75" s="75"/>
      <c r="HT75" s="74"/>
      <c r="HU75" s="75"/>
      <c r="HV75" s="74"/>
      <c r="HW75" s="75"/>
      <c r="HX75" s="74"/>
      <c r="HY75" s="75"/>
      <c r="HZ75" s="74"/>
      <c r="IA75" s="75"/>
      <c r="IB75" s="74"/>
      <c r="IC75" s="75"/>
      <c r="ID75" s="74"/>
      <c r="IE75" s="75"/>
      <c r="IF75" s="74"/>
      <c r="IG75" s="75"/>
      <c r="IH75" s="74"/>
      <c r="II75" s="75"/>
      <c r="IJ75" s="74"/>
      <c r="IK75" s="75"/>
      <c r="IL75" s="74"/>
      <c r="IM75" s="75"/>
      <c r="IN75" s="74"/>
      <c r="IO75" s="75"/>
      <c r="IP75" s="74"/>
      <c r="IQ75" s="75"/>
      <c r="IR75" s="74"/>
      <c r="IS75" s="75"/>
      <c r="IT75" s="74"/>
      <c r="IU75" s="75"/>
      <c r="IV75" s="74"/>
    </row>
    <row r="76" spans="1:22" s="6" customFormat="1" ht="50.25" customHeight="1">
      <c r="A76" s="16" t="s">
        <v>121</v>
      </c>
      <c r="B76" s="17" t="s">
        <v>122</v>
      </c>
      <c r="C76" s="18" t="s">
        <v>123</v>
      </c>
      <c r="D76" s="73">
        <v>49012.5</v>
      </c>
      <c r="E76" s="73">
        <v>49012.5</v>
      </c>
      <c r="F76" s="111"/>
      <c r="G76" s="117">
        <v>48902</v>
      </c>
      <c r="H76" s="117">
        <v>48902</v>
      </c>
      <c r="I76" s="111"/>
      <c r="J76" s="97">
        <v>53400</v>
      </c>
      <c r="K76" s="97">
        <v>53400</v>
      </c>
      <c r="L76" s="97"/>
      <c r="M76" s="97">
        <f>SUM(J76-G76)</f>
        <v>4498</v>
      </c>
      <c r="N76" s="97">
        <f>SUM(K76-H76)</f>
        <v>4498</v>
      </c>
      <c r="O76" s="97"/>
      <c r="P76" s="97">
        <v>55970</v>
      </c>
      <c r="Q76" s="97">
        <v>55970</v>
      </c>
      <c r="R76" s="97"/>
      <c r="S76" s="97">
        <v>60210</v>
      </c>
      <c r="T76" s="97">
        <v>60210</v>
      </c>
      <c r="U76" s="97"/>
      <c r="V76" s="67"/>
    </row>
    <row r="77" spans="1:22" ht="12.75" customHeight="1">
      <c r="A77" s="20"/>
      <c r="B77" s="21" t="s">
        <v>5</v>
      </c>
      <c r="C77" s="22"/>
      <c r="D77" s="73"/>
      <c r="E77" s="73"/>
      <c r="F77" s="110"/>
      <c r="G77" s="110"/>
      <c r="H77" s="110"/>
      <c r="I77" s="110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67"/>
    </row>
    <row r="78" spans="1:22" ht="72" customHeight="1">
      <c r="A78" s="20" t="s">
        <v>124</v>
      </c>
      <c r="B78" s="21" t="s">
        <v>125</v>
      </c>
      <c r="C78" s="22" t="s">
        <v>10</v>
      </c>
      <c r="D78" s="73">
        <v>35626.9</v>
      </c>
      <c r="E78" s="73">
        <v>35626.9</v>
      </c>
      <c r="F78" s="90"/>
      <c r="G78" s="90">
        <v>45902</v>
      </c>
      <c r="H78" s="90">
        <v>45902</v>
      </c>
      <c r="I78" s="90"/>
      <c r="J78" s="96">
        <v>45250</v>
      </c>
      <c r="K78" s="96">
        <v>45250</v>
      </c>
      <c r="L78" s="96"/>
      <c r="M78" s="97">
        <f>SUM(J78-G78)</f>
        <v>-652</v>
      </c>
      <c r="N78" s="97">
        <f>SUM(K78-H78)</f>
        <v>-652</v>
      </c>
      <c r="O78" s="96"/>
      <c r="P78" s="96">
        <v>46470</v>
      </c>
      <c r="Q78" s="96">
        <v>46470</v>
      </c>
      <c r="R78" s="96"/>
      <c r="S78" s="96">
        <v>49710</v>
      </c>
      <c r="T78" s="96">
        <v>49710</v>
      </c>
      <c r="U78" s="96"/>
      <c r="V78" s="67"/>
    </row>
    <row r="79" spans="1:22" ht="18" customHeight="1">
      <c r="A79" s="20"/>
      <c r="B79" s="21" t="s">
        <v>5</v>
      </c>
      <c r="C79" s="22"/>
      <c r="D79" s="110"/>
      <c r="E79" s="110"/>
      <c r="F79" s="110"/>
      <c r="G79" s="110"/>
      <c r="H79" s="110"/>
      <c r="I79" s="110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67"/>
    </row>
    <row r="80" spans="1:22" ht="57" customHeight="1">
      <c r="A80" s="20" t="s">
        <v>126</v>
      </c>
      <c r="B80" s="21" t="s">
        <v>127</v>
      </c>
      <c r="C80" s="22" t="s">
        <v>10</v>
      </c>
      <c r="D80" s="110"/>
      <c r="E80" s="110"/>
      <c r="F80" s="110"/>
      <c r="G80" s="110"/>
      <c r="H80" s="110"/>
      <c r="I80" s="110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67"/>
    </row>
    <row r="81" spans="1:22" ht="73.5">
      <c r="A81" s="20" t="s">
        <v>128</v>
      </c>
      <c r="B81" s="21" t="s">
        <v>129</v>
      </c>
      <c r="C81" s="22" t="s">
        <v>10</v>
      </c>
      <c r="D81" s="110"/>
      <c r="E81" s="110"/>
      <c r="F81" s="110"/>
      <c r="G81" s="110"/>
      <c r="H81" s="110"/>
      <c r="I81" s="110"/>
      <c r="J81" s="96">
        <v>100</v>
      </c>
      <c r="K81" s="96">
        <v>100</v>
      </c>
      <c r="L81" s="96"/>
      <c r="M81" s="97">
        <f aca="true" t="shared" si="5" ref="M81:N85">SUM(J81-G81)</f>
        <v>100</v>
      </c>
      <c r="N81" s="97">
        <f t="shared" si="5"/>
        <v>100</v>
      </c>
      <c r="O81" s="96"/>
      <c r="P81" s="96">
        <v>120</v>
      </c>
      <c r="Q81" s="96">
        <v>120</v>
      </c>
      <c r="R81" s="96"/>
      <c r="S81" s="96">
        <v>160</v>
      </c>
      <c r="T81" s="96">
        <v>160</v>
      </c>
      <c r="U81" s="96"/>
      <c r="V81" s="67"/>
    </row>
    <row r="82" spans="1:22" ht="47.25" customHeight="1">
      <c r="A82" s="20" t="s">
        <v>130</v>
      </c>
      <c r="B82" s="21" t="s">
        <v>131</v>
      </c>
      <c r="C82" s="22" t="s">
        <v>10</v>
      </c>
      <c r="D82" s="90">
        <v>260</v>
      </c>
      <c r="E82" s="73">
        <v>260</v>
      </c>
      <c r="F82" s="90"/>
      <c r="G82" s="90">
        <v>100</v>
      </c>
      <c r="H82" s="90">
        <v>100</v>
      </c>
      <c r="I82" s="90"/>
      <c r="J82" s="96">
        <v>50</v>
      </c>
      <c r="K82" s="96">
        <v>50</v>
      </c>
      <c r="L82" s="96"/>
      <c r="M82" s="97">
        <f t="shared" si="5"/>
        <v>-50</v>
      </c>
      <c r="N82" s="97">
        <f t="shared" si="5"/>
        <v>-50</v>
      </c>
      <c r="O82" s="96"/>
      <c r="P82" s="96">
        <v>100</v>
      </c>
      <c r="Q82" s="96">
        <v>100</v>
      </c>
      <c r="R82" s="96"/>
      <c r="S82" s="96">
        <v>100</v>
      </c>
      <c r="T82" s="96">
        <v>100</v>
      </c>
      <c r="U82" s="96"/>
      <c r="V82" s="67"/>
    </row>
    <row r="83" spans="1:22" ht="57" customHeight="1">
      <c r="A83" s="20" t="s">
        <v>132</v>
      </c>
      <c r="B83" s="21" t="s">
        <v>133</v>
      </c>
      <c r="C83" s="22" t="s">
        <v>10</v>
      </c>
      <c r="D83" s="90">
        <v>770</v>
      </c>
      <c r="E83" s="73">
        <v>770</v>
      </c>
      <c r="F83" s="90"/>
      <c r="G83" s="90">
        <v>800</v>
      </c>
      <c r="H83" s="90">
        <v>800</v>
      </c>
      <c r="I83" s="90"/>
      <c r="J83" s="96">
        <v>800</v>
      </c>
      <c r="K83" s="96">
        <v>800</v>
      </c>
      <c r="L83" s="96"/>
      <c r="M83" s="97">
        <f t="shared" si="5"/>
        <v>0</v>
      </c>
      <c r="N83" s="97">
        <f t="shared" si="5"/>
        <v>0</v>
      </c>
      <c r="O83" s="96"/>
      <c r="P83" s="96">
        <v>800</v>
      </c>
      <c r="Q83" s="96">
        <v>800</v>
      </c>
      <c r="R83" s="96"/>
      <c r="S83" s="96">
        <v>850</v>
      </c>
      <c r="T83" s="96">
        <v>850</v>
      </c>
      <c r="U83" s="96"/>
      <c r="V83" s="67"/>
    </row>
    <row r="84" spans="1:22" ht="31.5" customHeight="1">
      <c r="A84" s="20" t="s">
        <v>134</v>
      </c>
      <c r="B84" s="21" t="s">
        <v>135</v>
      </c>
      <c r="C84" s="22" t="s">
        <v>10</v>
      </c>
      <c r="D84" s="110"/>
      <c r="E84" s="110"/>
      <c r="F84" s="90"/>
      <c r="G84" s="90">
        <v>50</v>
      </c>
      <c r="H84" s="90">
        <v>50</v>
      </c>
      <c r="I84" s="90"/>
      <c r="J84" s="96">
        <v>50</v>
      </c>
      <c r="K84" s="96">
        <v>50</v>
      </c>
      <c r="L84" s="96"/>
      <c r="M84" s="97">
        <f t="shared" si="5"/>
        <v>0</v>
      </c>
      <c r="N84" s="97">
        <f t="shared" si="5"/>
        <v>0</v>
      </c>
      <c r="O84" s="96"/>
      <c r="P84" s="96">
        <v>50</v>
      </c>
      <c r="Q84" s="96">
        <v>50</v>
      </c>
      <c r="R84" s="96"/>
      <c r="S84" s="96">
        <v>100</v>
      </c>
      <c r="T84" s="96">
        <v>100</v>
      </c>
      <c r="U84" s="96"/>
      <c r="V84" s="67"/>
    </row>
    <row r="85" spans="1:22" ht="39" customHeight="1">
      <c r="A85" s="20" t="s">
        <v>136</v>
      </c>
      <c r="B85" s="21" t="s">
        <v>137</v>
      </c>
      <c r="C85" s="22" t="s">
        <v>10</v>
      </c>
      <c r="D85" s="73">
        <v>18685.7</v>
      </c>
      <c r="E85" s="73">
        <v>18685.7</v>
      </c>
      <c r="F85" s="90"/>
      <c r="G85" s="90">
        <v>21840</v>
      </c>
      <c r="H85" s="90">
        <v>21840</v>
      </c>
      <c r="I85" s="90"/>
      <c r="J85" s="96">
        <v>22350</v>
      </c>
      <c r="K85" s="96">
        <v>22350</v>
      </c>
      <c r="L85" s="96"/>
      <c r="M85" s="97">
        <f t="shared" si="5"/>
        <v>510</v>
      </c>
      <c r="N85" s="97">
        <f t="shared" si="5"/>
        <v>510</v>
      </c>
      <c r="O85" s="96"/>
      <c r="P85" s="96">
        <v>23500</v>
      </c>
      <c r="Q85" s="96">
        <v>23500</v>
      </c>
      <c r="R85" s="96"/>
      <c r="S85" s="96">
        <v>25000</v>
      </c>
      <c r="T85" s="96">
        <v>25000</v>
      </c>
      <c r="U85" s="96"/>
      <c r="V85" s="67"/>
    </row>
    <row r="86" spans="1:22" ht="70.5" customHeight="1">
      <c r="A86" s="20" t="s">
        <v>138</v>
      </c>
      <c r="B86" s="21" t="s">
        <v>139</v>
      </c>
      <c r="C86" s="22" t="s">
        <v>10</v>
      </c>
      <c r="D86" s="110"/>
      <c r="E86" s="110"/>
      <c r="F86" s="90"/>
      <c r="G86" s="90"/>
      <c r="H86" s="90"/>
      <c r="I86" s="90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67"/>
    </row>
    <row r="87" spans="1:22" ht="60" customHeight="1">
      <c r="A87" s="122">
        <v>13510</v>
      </c>
      <c r="B87" s="77" t="s">
        <v>733</v>
      </c>
      <c r="C87" s="22"/>
      <c r="D87" s="90">
        <v>590</v>
      </c>
      <c r="E87" s="90">
        <v>590</v>
      </c>
      <c r="F87" s="90"/>
      <c r="G87" s="90">
        <v>1500</v>
      </c>
      <c r="H87" s="90">
        <v>1500</v>
      </c>
      <c r="I87" s="90"/>
      <c r="J87" s="96">
        <v>1000</v>
      </c>
      <c r="K87" s="96">
        <v>1000</v>
      </c>
      <c r="L87" s="96"/>
      <c r="M87" s="97">
        <f>SUM(J87-G87)</f>
        <v>-500</v>
      </c>
      <c r="N87" s="97">
        <f>SUM(K87-H87)</f>
        <v>-500</v>
      </c>
      <c r="O87" s="96"/>
      <c r="P87" s="96">
        <v>0</v>
      </c>
      <c r="Q87" s="96">
        <v>0</v>
      </c>
      <c r="R87" s="96"/>
      <c r="S87" s="96">
        <v>0</v>
      </c>
      <c r="T87" s="96">
        <v>0</v>
      </c>
      <c r="U87" s="96"/>
      <c r="V87" s="67"/>
    </row>
    <row r="88" spans="1:22" ht="48.75" customHeight="1">
      <c r="A88" s="20" t="s">
        <v>140</v>
      </c>
      <c r="B88" s="21" t="s">
        <v>141</v>
      </c>
      <c r="C88" s="22" t="s">
        <v>10</v>
      </c>
      <c r="D88" s="110"/>
      <c r="E88" s="110"/>
      <c r="F88" s="110"/>
      <c r="G88" s="110"/>
      <c r="H88" s="110"/>
      <c r="I88" s="110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67"/>
    </row>
    <row r="89" spans="1:22" ht="30" customHeight="1">
      <c r="A89" s="20" t="s">
        <v>142</v>
      </c>
      <c r="B89" s="21" t="s">
        <v>143</v>
      </c>
      <c r="C89" s="22" t="s">
        <v>10</v>
      </c>
      <c r="D89" s="73">
        <v>6931.9</v>
      </c>
      <c r="E89" s="73">
        <v>6931.9</v>
      </c>
      <c r="F89" s="90"/>
      <c r="G89" s="90">
        <v>12432</v>
      </c>
      <c r="H89" s="90">
        <v>12432</v>
      </c>
      <c r="I89" s="90"/>
      <c r="J89" s="96">
        <v>11700</v>
      </c>
      <c r="K89" s="96">
        <v>11700</v>
      </c>
      <c r="L89" s="96"/>
      <c r="M89" s="97">
        <f>SUM(J89-G89)</f>
        <v>-732</v>
      </c>
      <c r="N89" s="97">
        <f>SUM(K89-H89)</f>
        <v>-732</v>
      </c>
      <c r="O89" s="96"/>
      <c r="P89" s="96">
        <v>12000</v>
      </c>
      <c r="Q89" s="96">
        <v>12000</v>
      </c>
      <c r="R89" s="96"/>
      <c r="S89" s="96">
        <v>12500</v>
      </c>
      <c r="T89" s="96">
        <v>12500</v>
      </c>
      <c r="U89" s="96"/>
      <c r="V89" s="67"/>
    </row>
    <row r="90" spans="1:22" ht="48.75" customHeight="1">
      <c r="A90" s="20" t="s">
        <v>144</v>
      </c>
      <c r="B90" s="21" t="s">
        <v>145</v>
      </c>
      <c r="C90" s="22" t="s">
        <v>10</v>
      </c>
      <c r="D90" s="73">
        <v>8389.3</v>
      </c>
      <c r="E90" s="73">
        <v>8389.3</v>
      </c>
      <c r="F90" s="90"/>
      <c r="G90" s="90">
        <v>9180</v>
      </c>
      <c r="H90" s="90">
        <v>9180</v>
      </c>
      <c r="I90" s="90"/>
      <c r="J90" s="96">
        <v>9200</v>
      </c>
      <c r="K90" s="96">
        <v>9200</v>
      </c>
      <c r="L90" s="96"/>
      <c r="M90" s="97">
        <f>SUM(J90-G90)</f>
        <v>20</v>
      </c>
      <c r="N90" s="97">
        <f>SUM(K90-H90)</f>
        <v>20</v>
      </c>
      <c r="O90" s="96"/>
      <c r="P90" s="96">
        <v>9900</v>
      </c>
      <c r="Q90" s="96">
        <v>9900</v>
      </c>
      <c r="R90" s="96"/>
      <c r="S90" s="96">
        <v>11000</v>
      </c>
      <c r="T90" s="96">
        <v>11000</v>
      </c>
      <c r="U90" s="96"/>
      <c r="V90" s="67"/>
    </row>
    <row r="91" spans="1:22" ht="48.75" customHeight="1">
      <c r="A91" s="20" t="s">
        <v>146</v>
      </c>
      <c r="B91" s="21" t="s">
        <v>147</v>
      </c>
      <c r="C91" s="22" t="s">
        <v>10</v>
      </c>
      <c r="D91" s="110"/>
      <c r="E91" s="110"/>
      <c r="F91" s="110"/>
      <c r="G91" s="90"/>
      <c r="H91" s="110"/>
      <c r="I91" s="90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67"/>
    </row>
    <row r="92" spans="1:22" ht="80.25" customHeight="1">
      <c r="A92" s="20" t="s">
        <v>148</v>
      </c>
      <c r="B92" s="21" t="s">
        <v>149</v>
      </c>
      <c r="C92" s="22" t="s">
        <v>10</v>
      </c>
      <c r="D92" s="110"/>
      <c r="E92" s="110"/>
      <c r="F92" s="110"/>
      <c r="G92" s="90"/>
      <c r="H92" s="110"/>
      <c r="I92" s="90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67"/>
    </row>
    <row r="93" spans="1:22" ht="28.5" customHeight="1">
      <c r="A93" s="20" t="s">
        <v>150</v>
      </c>
      <c r="B93" s="21" t="s">
        <v>151</v>
      </c>
      <c r="C93" s="22" t="s">
        <v>10</v>
      </c>
      <c r="D93" s="110"/>
      <c r="E93" s="110"/>
      <c r="F93" s="110"/>
      <c r="G93" s="90"/>
      <c r="H93" s="110"/>
      <c r="I93" s="90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67"/>
    </row>
    <row r="94" spans="1:22" ht="24" customHeight="1">
      <c r="A94" s="20" t="s">
        <v>152</v>
      </c>
      <c r="B94" s="21" t="s">
        <v>153</v>
      </c>
      <c r="C94" s="22" t="s">
        <v>10</v>
      </c>
      <c r="D94" s="110"/>
      <c r="E94" s="110"/>
      <c r="F94" s="110"/>
      <c r="G94" s="90"/>
      <c r="H94" s="110"/>
      <c r="I94" s="90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67"/>
    </row>
    <row r="95" spans="1:22" ht="24" customHeight="1">
      <c r="A95" s="20" t="s">
        <v>154</v>
      </c>
      <c r="B95" s="21" t="s">
        <v>155</v>
      </c>
      <c r="C95" s="22" t="s">
        <v>10</v>
      </c>
      <c r="D95" s="110"/>
      <c r="E95" s="110"/>
      <c r="F95" s="110"/>
      <c r="G95" s="90"/>
      <c r="H95" s="110"/>
      <c r="I95" s="90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67"/>
    </row>
    <row r="96" spans="1:22" ht="36.75" customHeight="1">
      <c r="A96" s="20" t="s">
        <v>156</v>
      </c>
      <c r="B96" s="21" t="s">
        <v>157</v>
      </c>
      <c r="C96" s="22" t="s">
        <v>10</v>
      </c>
      <c r="D96" s="73">
        <v>13385.6</v>
      </c>
      <c r="E96" s="73">
        <v>13385.6</v>
      </c>
      <c r="F96" s="90"/>
      <c r="G96" s="90">
        <v>3000</v>
      </c>
      <c r="H96" s="90">
        <v>3000</v>
      </c>
      <c r="I96" s="90"/>
      <c r="J96" s="96">
        <v>3500</v>
      </c>
      <c r="K96" s="96">
        <v>3500</v>
      </c>
      <c r="L96" s="96"/>
      <c r="M96" s="97">
        <f>SUM(J96-G96)</f>
        <v>500</v>
      </c>
      <c r="N96" s="97">
        <f>SUM(K96-H96)</f>
        <v>500</v>
      </c>
      <c r="O96" s="96"/>
      <c r="P96" s="96">
        <v>3500</v>
      </c>
      <c r="Q96" s="96">
        <v>3500</v>
      </c>
      <c r="R96" s="96"/>
      <c r="S96" s="96">
        <v>4000</v>
      </c>
      <c r="T96" s="96">
        <v>4000</v>
      </c>
      <c r="U96" s="96"/>
      <c r="V96" s="67"/>
    </row>
    <row r="97" spans="1:22" s="6" customFormat="1" ht="50.25" customHeight="1">
      <c r="A97" s="16" t="s">
        <v>158</v>
      </c>
      <c r="B97" s="17" t="s">
        <v>187</v>
      </c>
      <c r="C97" s="18" t="s">
        <v>160</v>
      </c>
      <c r="D97" s="117">
        <v>855</v>
      </c>
      <c r="E97" s="117">
        <v>855</v>
      </c>
      <c r="F97" s="117"/>
      <c r="G97" s="117">
        <v>500</v>
      </c>
      <c r="H97" s="117">
        <v>500</v>
      </c>
      <c r="I97" s="117"/>
      <c r="J97" s="97">
        <v>900</v>
      </c>
      <c r="K97" s="97">
        <v>900</v>
      </c>
      <c r="L97" s="97"/>
      <c r="M97" s="97">
        <f>SUM(J97-G97)</f>
        <v>400</v>
      </c>
      <c r="N97" s="97">
        <f>SUM(K97-H97)</f>
        <v>400</v>
      </c>
      <c r="O97" s="97"/>
      <c r="P97" s="97">
        <v>1000</v>
      </c>
      <c r="Q97" s="97">
        <v>1000</v>
      </c>
      <c r="R97" s="97"/>
      <c r="S97" s="97">
        <v>1500</v>
      </c>
      <c r="T97" s="97">
        <v>1500</v>
      </c>
      <c r="U97" s="97"/>
      <c r="V97" s="67"/>
    </row>
    <row r="98" spans="1:22" ht="19.5" customHeight="1">
      <c r="A98" s="20"/>
      <c r="B98" s="21" t="s">
        <v>5</v>
      </c>
      <c r="C98" s="22"/>
      <c r="D98" s="110"/>
      <c r="E98" s="110"/>
      <c r="F98" s="90"/>
      <c r="G98" s="90"/>
      <c r="H98" s="90"/>
      <c r="I98" s="90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67"/>
    </row>
    <row r="99" spans="1:22" ht="45.75" customHeight="1">
      <c r="A99" s="20" t="s">
        <v>161</v>
      </c>
      <c r="B99" s="21" t="s">
        <v>162</v>
      </c>
      <c r="C99" s="22" t="s">
        <v>10</v>
      </c>
      <c r="D99" s="90">
        <v>855</v>
      </c>
      <c r="E99" s="90">
        <v>855</v>
      </c>
      <c r="F99" s="90"/>
      <c r="G99" s="90">
        <v>500</v>
      </c>
      <c r="H99" s="90">
        <v>500</v>
      </c>
      <c r="I99" s="90"/>
      <c r="J99" s="96">
        <v>900</v>
      </c>
      <c r="K99" s="96">
        <v>900</v>
      </c>
      <c r="L99" s="96"/>
      <c r="M99" s="97">
        <f>SUM(J99-G99)</f>
        <v>400</v>
      </c>
      <c r="N99" s="97">
        <f>SUM(K99-H99)</f>
        <v>400</v>
      </c>
      <c r="O99" s="96"/>
      <c r="P99" s="96">
        <v>1000</v>
      </c>
      <c r="Q99" s="96">
        <v>1000</v>
      </c>
      <c r="R99" s="96"/>
      <c r="S99" s="96">
        <v>1500</v>
      </c>
      <c r="T99" s="96">
        <v>1500</v>
      </c>
      <c r="U99" s="96"/>
      <c r="V99" s="67"/>
    </row>
    <row r="100" spans="1:22" ht="38.25" customHeight="1">
      <c r="A100" s="20" t="s">
        <v>163</v>
      </c>
      <c r="B100" s="21" t="s">
        <v>164</v>
      </c>
      <c r="C100" s="22" t="s">
        <v>10</v>
      </c>
      <c r="D100" s="110"/>
      <c r="E100" s="110"/>
      <c r="F100" s="110"/>
      <c r="G100" s="110"/>
      <c r="H100" s="110"/>
      <c r="I100" s="110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67"/>
    </row>
    <row r="101" spans="1:22" s="6" customFormat="1" ht="50.25" customHeight="1">
      <c r="A101" s="16" t="s">
        <v>165</v>
      </c>
      <c r="B101" s="17" t="s">
        <v>166</v>
      </c>
      <c r="C101" s="18" t="s">
        <v>167</v>
      </c>
      <c r="D101" s="111"/>
      <c r="E101" s="111"/>
      <c r="F101" s="111"/>
      <c r="G101" s="111"/>
      <c r="H101" s="111"/>
      <c r="I101" s="111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67"/>
    </row>
    <row r="102" spans="1:22" ht="20.25" customHeight="1">
      <c r="A102" s="20"/>
      <c r="B102" s="21" t="s">
        <v>5</v>
      </c>
      <c r="C102" s="22"/>
      <c r="D102" s="110"/>
      <c r="E102" s="110"/>
      <c r="F102" s="110"/>
      <c r="G102" s="110"/>
      <c r="H102" s="110"/>
      <c r="I102" s="110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67"/>
    </row>
    <row r="103" spans="1:22" ht="73.5">
      <c r="A103" s="20" t="s">
        <v>168</v>
      </c>
      <c r="B103" s="21" t="s">
        <v>169</v>
      </c>
      <c r="C103" s="22" t="s">
        <v>10</v>
      </c>
      <c r="D103" s="110"/>
      <c r="E103" s="110"/>
      <c r="F103" s="110"/>
      <c r="G103" s="110"/>
      <c r="H103" s="110"/>
      <c r="I103" s="110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67"/>
    </row>
    <row r="104" spans="1:22" s="6" customFormat="1" ht="42.75" customHeight="1">
      <c r="A104" s="16" t="s">
        <v>170</v>
      </c>
      <c r="B104" s="17" t="s">
        <v>171</v>
      </c>
      <c r="C104" s="18" t="s">
        <v>172</v>
      </c>
      <c r="D104" s="111"/>
      <c r="E104" s="111"/>
      <c r="F104" s="111"/>
      <c r="G104" s="111"/>
      <c r="H104" s="111"/>
      <c r="I104" s="111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67"/>
    </row>
    <row r="105" spans="1:22" ht="20.25" customHeight="1">
      <c r="A105" s="20"/>
      <c r="B105" s="21" t="s">
        <v>5</v>
      </c>
      <c r="C105" s="22"/>
      <c r="D105" s="110"/>
      <c r="E105" s="110"/>
      <c r="F105" s="110"/>
      <c r="G105" s="110"/>
      <c r="H105" s="110"/>
      <c r="I105" s="110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67"/>
    </row>
    <row r="106" spans="1:22" ht="78.75" customHeight="1">
      <c r="A106" s="20" t="s">
        <v>173</v>
      </c>
      <c r="B106" s="21" t="s">
        <v>174</v>
      </c>
      <c r="C106" s="22"/>
      <c r="D106" s="110"/>
      <c r="E106" s="110"/>
      <c r="F106" s="110"/>
      <c r="G106" s="110"/>
      <c r="H106" s="110"/>
      <c r="I106" s="110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67"/>
    </row>
    <row r="107" spans="1:22" s="6" customFormat="1" ht="42" customHeight="1" thickBot="1">
      <c r="A107" s="16" t="s">
        <v>175</v>
      </c>
      <c r="B107" s="17" t="s">
        <v>176</v>
      </c>
      <c r="C107" s="18" t="s">
        <v>177</v>
      </c>
      <c r="D107" s="73">
        <f>SUM(D111)</f>
        <v>4747.5</v>
      </c>
      <c r="E107" s="73">
        <v>4747.5</v>
      </c>
      <c r="F107" s="73">
        <f>SUM(F108:F110)</f>
        <v>83937.4</v>
      </c>
      <c r="G107" s="111">
        <v>3500</v>
      </c>
      <c r="H107" s="117">
        <v>3500</v>
      </c>
      <c r="I107" s="90">
        <v>82462</v>
      </c>
      <c r="J107" s="97">
        <v>3750</v>
      </c>
      <c r="K107" s="97">
        <v>3750</v>
      </c>
      <c r="L107" s="96">
        <v>50977.5</v>
      </c>
      <c r="M107" s="97">
        <f>SUM(J107-G107)</f>
        <v>250</v>
      </c>
      <c r="N107" s="97">
        <f>SUM(K107-H107)</f>
        <v>250</v>
      </c>
      <c r="O107" s="97">
        <f>SUM(L107-I107)</f>
        <v>-31484.5</v>
      </c>
      <c r="P107" s="95">
        <v>4000</v>
      </c>
      <c r="Q107" s="95">
        <v>4000</v>
      </c>
      <c r="R107" s="96">
        <v>27084.3</v>
      </c>
      <c r="S107" s="97">
        <v>5000</v>
      </c>
      <c r="T107" s="97">
        <v>5000</v>
      </c>
      <c r="U107" s="96">
        <v>35692.4</v>
      </c>
      <c r="V107" s="67"/>
    </row>
    <row r="108" spans="1:22" ht="12.75" customHeight="1">
      <c r="A108" s="20"/>
      <c r="B108" s="21" t="s">
        <v>5</v>
      </c>
      <c r="C108" s="22"/>
      <c r="D108" s="110"/>
      <c r="E108" s="110"/>
      <c r="F108" s="110"/>
      <c r="G108" s="110"/>
      <c r="H108" s="90"/>
      <c r="I108" s="110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67"/>
    </row>
    <row r="109" spans="1:22" ht="26.25" customHeight="1">
      <c r="A109" s="20" t="s">
        <v>178</v>
      </c>
      <c r="B109" s="21" t="s">
        <v>179</v>
      </c>
      <c r="C109" s="22" t="s">
        <v>10</v>
      </c>
      <c r="D109" s="110"/>
      <c r="E109" s="110"/>
      <c r="F109" s="110"/>
      <c r="G109" s="110"/>
      <c r="H109" s="90"/>
      <c r="I109" s="110"/>
      <c r="J109" s="96"/>
      <c r="K109" s="96"/>
      <c r="L109" s="96" t="s">
        <v>748</v>
      </c>
      <c r="M109" s="96"/>
      <c r="N109" s="96"/>
      <c r="O109" s="96"/>
      <c r="P109" s="96"/>
      <c r="Q109" s="96"/>
      <c r="R109" s="96"/>
      <c r="S109" s="96"/>
      <c r="T109" s="96"/>
      <c r="U109" s="96"/>
      <c r="V109" s="67"/>
    </row>
    <row r="110" spans="1:22" ht="27" customHeight="1" thickBot="1">
      <c r="A110" s="20" t="s">
        <v>180</v>
      </c>
      <c r="B110" s="21" t="s">
        <v>181</v>
      </c>
      <c r="C110" s="22" t="s">
        <v>10</v>
      </c>
      <c r="D110" s="73">
        <v>83937.4</v>
      </c>
      <c r="E110" s="110"/>
      <c r="F110" s="73">
        <v>83937.4</v>
      </c>
      <c r="G110" s="90">
        <v>82462</v>
      </c>
      <c r="H110" s="95">
        <v>0</v>
      </c>
      <c r="I110" s="90">
        <v>82462</v>
      </c>
      <c r="J110" s="96">
        <v>50977.5</v>
      </c>
      <c r="K110" s="95">
        <v>0</v>
      </c>
      <c r="L110" s="96">
        <v>50977.5</v>
      </c>
      <c r="M110" s="97">
        <f>SUM(J110-G110)</f>
        <v>-31484.5</v>
      </c>
      <c r="N110" s="97">
        <f>SUM(K110-H110)</f>
        <v>0</v>
      </c>
      <c r="O110" s="97">
        <f>SUM(L110-I110)</f>
        <v>-31484.5</v>
      </c>
      <c r="P110" s="96">
        <v>27084.3</v>
      </c>
      <c r="Q110" s="95">
        <v>0</v>
      </c>
      <c r="R110" s="96">
        <v>27084.3</v>
      </c>
      <c r="S110" s="96">
        <v>35692.4</v>
      </c>
      <c r="T110" s="96">
        <v>0</v>
      </c>
      <c r="U110" s="96">
        <v>35692.4</v>
      </c>
      <c r="V110" s="67"/>
    </row>
    <row r="111" spans="1:22" ht="39.75" customHeight="1" thickBot="1">
      <c r="A111" s="26" t="s">
        <v>182</v>
      </c>
      <c r="B111" s="27" t="s">
        <v>183</v>
      </c>
      <c r="C111" s="123"/>
      <c r="D111" s="124">
        <f>SUM(E111,F111)</f>
        <v>4747.5</v>
      </c>
      <c r="E111" s="124">
        <v>4747.5</v>
      </c>
      <c r="F111" s="118"/>
      <c r="G111" s="118">
        <v>3500</v>
      </c>
      <c r="H111" s="119">
        <v>3500</v>
      </c>
      <c r="I111" s="95">
        <v>0</v>
      </c>
      <c r="J111" s="95">
        <v>3750</v>
      </c>
      <c r="K111" s="95">
        <v>3750</v>
      </c>
      <c r="L111" s="95">
        <v>0</v>
      </c>
      <c r="M111" s="125">
        <f>SUM(J111-G111)</f>
        <v>250</v>
      </c>
      <c r="N111" s="125">
        <f>SUM(K111-H111)</f>
        <v>250</v>
      </c>
      <c r="O111" s="95">
        <v>0</v>
      </c>
      <c r="P111" s="95">
        <v>4000</v>
      </c>
      <c r="Q111" s="95">
        <v>4000</v>
      </c>
      <c r="R111" s="95">
        <v>0</v>
      </c>
      <c r="S111" s="125">
        <v>5000</v>
      </c>
      <c r="T111" s="125">
        <v>5000</v>
      </c>
      <c r="U111" s="95">
        <v>0</v>
      </c>
      <c r="V111" s="69"/>
    </row>
    <row r="112" spans="1:21" ht="10.5">
      <c r="A112" s="29"/>
      <c r="B112" s="30"/>
      <c r="C112" s="29"/>
      <c r="D112" s="29"/>
      <c r="E112" s="29"/>
      <c r="F112" s="29"/>
      <c r="G112" s="29"/>
      <c r="H112" s="29"/>
      <c r="I112" s="29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1:21" ht="10.5">
      <c r="A113" s="29"/>
      <c r="B113" s="30"/>
      <c r="C113" s="29"/>
      <c r="D113" s="29"/>
      <c r="E113" s="29"/>
      <c r="F113" s="29"/>
      <c r="G113" s="29"/>
      <c r="H113" s="29"/>
      <c r="I113" s="29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1:21" ht="10.5">
      <c r="A114" s="29"/>
      <c r="B114" s="30"/>
      <c r="C114" s="29"/>
      <c r="D114" s="29"/>
      <c r="E114" s="29"/>
      <c r="F114" s="29"/>
      <c r="G114" s="29"/>
      <c r="H114" s="29"/>
      <c r="I114" s="29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</sheetData>
  <sheetProtection/>
  <mergeCells count="24">
    <mergeCell ref="S2:V2"/>
    <mergeCell ref="V8:V9"/>
    <mergeCell ref="B7:B9"/>
    <mergeCell ref="A5:U5"/>
    <mergeCell ref="P8:P9"/>
    <mergeCell ref="Q8:R8"/>
    <mergeCell ref="E8:F8"/>
    <mergeCell ref="P7:R7"/>
    <mergeCell ref="S7:U7"/>
    <mergeCell ref="H8:I8"/>
    <mergeCell ref="T8:U8"/>
    <mergeCell ref="S8:S9"/>
    <mergeCell ref="C7:C9"/>
    <mergeCell ref="K8:L8"/>
    <mergeCell ref="J8:J9"/>
    <mergeCell ref="D8:D9"/>
    <mergeCell ref="D7:F7"/>
    <mergeCell ref="G8:G9"/>
    <mergeCell ref="M7:O7"/>
    <mergeCell ref="M8:M9"/>
    <mergeCell ref="N8:O8"/>
    <mergeCell ref="A7:A9"/>
    <mergeCell ref="J7:L7"/>
    <mergeCell ref="G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zoomScale="120" zoomScaleNormal="120" zoomScalePageLayoutView="0" workbookViewId="0" topLeftCell="K1">
      <selection activeCell="M8" sqref="M8"/>
    </sheetView>
  </sheetViews>
  <sheetFormatPr defaultColWidth="9.140625" defaultRowHeight="12"/>
  <cols>
    <col min="1" max="1" width="13.00390625" style="2" customWidth="1"/>
    <col min="2" max="2" width="48.8515625" style="3" customWidth="1"/>
    <col min="3" max="3" width="9.7109375" style="2" customWidth="1"/>
    <col min="4" max="10" width="11.421875" style="2" customWidth="1"/>
    <col min="11" max="11" width="13.140625" style="1" customWidth="1"/>
    <col min="12" max="12" width="13.28125" style="1" customWidth="1"/>
    <col min="13" max="17" width="12.28125" style="1" customWidth="1"/>
    <col min="18" max="19" width="14.28125" style="1" customWidth="1"/>
    <col min="20" max="20" width="13.140625" style="1" customWidth="1"/>
    <col min="21" max="22" width="14.421875" style="1" customWidth="1"/>
    <col min="23" max="23" width="22.8515625" style="0" customWidth="1"/>
  </cols>
  <sheetData>
    <row r="2" spans="2:24" ht="39" customHeight="1">
      <c r="B2" s="4"/>
      <c r="M2" s="4"/>
      <c r="N2" s="4"/>
      <c r="O2" s="4"/>
      <c r="P2" s="4"/>
      <c r="S2" s="4"/>
      <c r="T2" s="185" t="s">
        <v>776</v>
      </c>
      <c r="U2" s="186"/>
      <c r="V2" s="186"/>
      <c r="W2" s="186"/>
      <c r="X2" s="70"/>
    </row>
    <row r="3" spans="11:22" ht="14.25" customHeight="1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41.25" customHeight="1">
      <c r="A4" s="203" t="s">
        <v>769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3" ht="15" customHeight="1" thickBot="1">
      <c r="A5" s="29"/>
      <c r="B5" s="30"/>
      <c r="C5" s="29"/>
      <c r="D5" s="29"/>
      <c r="E5" s="29"/>
      <c r="F5" s="29"/>
      <c r="G5" s="29"/>
      <c r="H5" s="29"/>
      <c r="I5" s="29"/>
      <c r="J5" s="29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W5" s="32" t="s">
        <v>0</v>
      </c>
    </row>
    <row r="6" spans="1:23" ht="22.5" customHeight="1">
      <c r="A6" s="192" t="s">
        <v>1</v>
      </c>
      <c r="B6" s="194" t="s">
        <v>2</v>
      </c>
      <c r="C6" s="195" t="s">
        <v>3</v>
      </c>
      <c r="D6" s="197" t="s">
        <v>188</v>
      </c>
      <c r="E6" s="182" t="s">
        <v>727</v>
      </c>
      <c r="F6" s="182"/>
      <c r="G6" s="182"/>
      <c r="H6" s="182" t="s">
        <v>728</v>
      </c>
      <c r="I6" s="182"/>
      <c r="J6" s="182"/>
      <c r="K6" s="182" t="s">
        <v>184</v>
      </c>
      <c r="L6" s="182"/>
      <c r="M6" s="182"/>
      <c r="N6" s="199" t="s">
        <v>729</v>
      </c>
      <c r="O6" s="200"/>
      <c r="P6" s="201"/>
      <c r="Q6" s="182" t="s">
        <v>185</v>
      </c>
      <c r="R6" s="182"/>
      <c r="S6" s="182"/>
      <c r="T6" s="182" t="s">
        <v>186</v>
      </c>
      <c r="U6" s="182"/>
      <c r="V6" s="191"/>
      <c r="W6" s="64" t="s">
        <v>730</v>
      </c>
    </row>
    <row r="7" spans="1:23" ht="18.75" customHeight="1">
      <c r="A7" s="193"/>
      <c r="B7" s="178"/>
      <c r="C7" s="196"/>
      <c r="D7" s="198"/>
      <c r="E7" s="178" t="s">
        <v>4</v>
      </c>
      <c r="F7" s="178" t="s">
        <v>5</v>
      </c>
      <c r="G7" s="178"/>
      <c r="H7" s="178" t="s">
        <v>4</v>
      </c>
      <c r="I7" s="178" t="s">
        <v>5</v>
      </c>
      <c r="J7" s="178"/>
      <c r="K7" s="178" t="s">
        <v>4</v>
      </c>
      <c r="L7" s="178" t="s">
        <v>5</v>
      </c>
      <c r="M7" s="178"/>
      <c r="N7" s="178" t="s">
        <v>4</v>
      </c>
      <c r="O7" s="178" t="s">
        <v>5</v>
      </c>
      <c r="P7" s="178"/>
      <c r="Q7" s="178" t="s">
        <v>4</v>
      </c>
      <c r="R7" s="178" t="s">
        <v>5</v>
      </c>
      <c r="S7" s="178"/>
      <c r="T7" s="178" t="s">
        <v>4</v>
      </c>
      <c r="U7" s="178" t="s">
        <v>5</v>
      </c>
      <c r="V7" s="202"/>
      <c r="W7" s="187" t="s">
        <v>731</v>
      </c>
    </row>
    <row r="8" spans="1:23" ht="38.25" customHeight="1">
      <c r="A8" s="193"/>
      <c r="B8" s="178"/>
      <c r="C8" s="196"/>
      <c r="D8" s="198"/>
      <c r="E8" s="178"/>
      <c r="F8" s="14" t="s">
        <v>6</v>
      </c>
      <c r="G8" s="14" t="s">
        <v>7</v>
      </c>
      <c r="H8" s="178"/>
      <c r="I8" s="14" t="s">
        <v>6</v>
      </c>
      <c r="J8" s="14" t="s">
        <v>7</v>
      </c>
      <c r="K8" s="178"/>
      <c r="L8" s="14" t="s">
        <v>6</v>
      </c>
      <c r="M8" s="14" t="s">
        <v>7</v>
      </c>
      <c r="N8" s="178"/>
      <c r="O8" s="14" t="s">
        <v>6</v>
      </c>
      <c r="P8" s="14" t="s">
        <v>7</v>
      </c>
      <c r="Q8" s="178"/>
      <c r="R8" s="14" t="s">
        <v>6</v>
      </c>
      <c r="S8" s="14" t="s">
        <v>7</v>
      </c>
      <c r="T8" s="178"/>
      <c r="U8" s="14" t="s">
        <v>6</v>
      </c>
      <c r="V8" s="61" t="s">
        <v>7</v>
      </c>
      <c r="W8" s="187"/>
    </row>
    <row r="9" spans="1:23" ht="12.7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60">
        <v>22</v>
      </c>
      <c r="W9" s="65">
        <v>22</v>
      </c>
    </row>
    <row r="10" spans="1:23" s="6" customFormat="1" ht="31.5" customHeight="1">
      <c r="A10" s="16" t="s">
        <v>8</v>
      </c>
      <c r="B10" s="17" t="s">
        <v>9</v>
      </c>
      <c r="C10" s="18" t="s">
        <v>10</v>
      </c>
      <c r="D10" s="101" t="s">
        <v>754</v>
      </c>
      <c r="E10" s="72">
        <v>481800.9</v>
      </c>
      <c r="F10" s="72">
        <v>415256.7</v>
      </c>
      <c r="G10" s="72">
        <v>150481.6</v>
      </c>
      <c r="H10" s="89">
        <v>429703.5</v>
      </c>
      <c r="I10" s="89">
        <v>429703.5</v>
      </c>
      <c r="J10" s="79">
        <v>82462</v>
      </c>
      <c r="K10" s="19">
        <v>462427.5</v>
      </c>
      <c r="L10" s="19">
        <v>462427.5</v>
      </c>
      <c r="M10" s="25">
        <v>50977.5</v>
      </c>
      <c r="N10" s="19">
        <f>SUM(K10-H10)</f>
        <v>32724</v>
      </c>
      <c r="O10" s="19">
        <f>SUM(L10-I10)</f>
        <v>32724</v>
      </c>
      <c r="P10" s="19">
        <f>SUM(M10-J10)</f>
        <v>-31484.5</v>
      </c>
      <c r="Q10" s="19">
        <v>493349.3</v>
      </c>
      <c r="R10" s="19">
        <v>493349.3</v>
      </c>
      <c r="S10" s="25">
        <v>27084.3</v>
      </c>
      <c r="T10" s="19">
        <v>545967.4</v>
      </c>
      <c r="U10" s="19">
        <v>545967.4</v>
      </c>
      <c r="V10" s="25">
        <v>35692.4</v>
      </c>
      <c r="W10" s="128"/>
    </row>
    <row r="11" spans="1:23" ht="12.75" customHeight="1">
      <c r="A11" s="20"/>
      <c r="B11" s="21" t="s">
        <v>5</v>
      </c>
      <c r="C11" s="22"/>
      <c r="D11" s="102"/>
      <c r="E11" s="89"/>
      <c r="F11" s="89"/>
      <c r="G11" s="89"/>
      <c r="H11" s="89"/>
      <c r="I11" s="89"/>
      <c r="J11" s="8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63"/>
      <c r="W11" s="128"/>
    </row>
    <row r="12" spans="1:23" s="6" customFormat="1" ht="43.5" customHeight="1">
      <c r="A12" s="16" t="s">
        <v>11</v>
      </c>
      <c r="B12" s="17" t="s">
        <v>12</v>
      </c>
      <c r="C12" s="18" t="s">
        <v>13</v>
      </c>
      <c r="D12" s="101" t="s">
        <v>754</v>
      </c>
      <c r="E12" s="72">
        <v>61243.8</v>
      </c>
      <c r="F12" s="72">
        <v>61243.8</v>
      </c>
      <c r="G12" s="72"/>
      <c r="H12" s="89">
        <v>66699.4</v>
      </c>
      <c r="I12" s="89">
        <v>66699.4</v>
      </c>
      <c r="J12" s="129"/>
      <c r="K12" s="19">
        <v>68338.2</v>
      </c>
      <c r="L12" s="19">
        <v>68338.2</v>
      </c>
      <c r="M12" s="19"/>
      <c r="N12" s="19">
        <f>SUM(K12-H12)</f>
        <v>1638.800000000003</v>
      </c>
      <c r="O12" s="19">
        <f>SUM(L12-I12)</f>
        <v>1638.800000000003</v>
      </c>
      <c r="P12" s="19">
        <f>SUM(M12-J12)</f>
        <v>0</v>
      </c>
      <c r="Q12" s="19">
        <v>80629.6</v>
      </c>
      <c r="R12" s="19">
        <v>80629.6</v>
      </c>
      <c r="S12" s="19"/>
      <c r="T12" s="19">
        <v>96280.4</v>
      </c>
      <c r="U12" s="19">
        <v>96280.4</v>
      </c>
      <c r="V12" s="62"/>
      <c r="W12" s="128"/>
    </row>
    <row r="13" spans="1:23" ht="12.75" customHeight="1">
      <c r="A13" s="20"/>
      <c r="B13" s="21" t="s">
        <v>5</v>
      </c>
      <c r="C13" s="22"/>
      <c r="D13" s="102"/>
      <c r="E13" s="89"/>
      <c r="F13" s="89"/>
      <c r="G13" s="89"/>
      <c r="H13" s="89"/>
      <c r="I13" s="89"/>
      <c r="J13" s="89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3"/>
      <c r="W13" s="128"/>
    </row>
    <row r="14" spans="1:23" s="6" customFormat="1" ht="77.25" customHeight="1">
      <c r="A14" s="16" t="s">
        <v>28</v>
      </c>
      <c r="B14" s="17" t="s">
        <v>29</v>
      </c>
      <c r="C14" s="18" t="s">
        <v>30</v>
      </c>
      <c r="D14" s="101" t="s">
        <v>754</v>
      </c>
      <c r="E14" s="129">
        <v>3136.5</v>
      </c>
      <c r="F14" s="129">
        <v>3136.5</v>
      </c>
      <c r="G14" s="129"/>
      <c r="H14" s="72">
        <v>3941.8</v>
      </c>
      <c r="I14" s="72">
        <v>3941.8</v>
      </c>
      <c r="J14" s="129"/>
      <c r="K14" s="25">
        <v>3754</v>
      </c>
      <c r="L14" s="25">
        <v>3754</v>
      </c>
      <c r="M14" s="25"/>
      <c r="N14" s="19">
        <f>SUM(K14-H14)</f>
        <v>-187.80000000000018</v>
      </c>
      <c r="O14" s="19">
        <f>SUM(L14-I14)</f>
        <v>-187.80000000000018</v>
      </c>
      <c r="P14" s="25"/>
      <c r="Q14" s="19">
        <v>4140</v>
      </c>
      <c r="R14" s="19">
        <v>4140</v>
      </c>
      <c r="S14" s="19"/>
      <c r="T14" s="19">
        <v>4645</v>
      </c>
      <c r="U14" s="19">
        <v>4645</v>
      </c>
      <c r="V14" s="63"/>
      <c r="W14" s="128"/>
    </row>
    <row r="15" spans="1:23" ht="12.75" customHeight="1">
      <c r="A15" s="20"/>
      <c r="B15" s="21" t="s">
        <v>5</v>
      </c>
      <c r="C15" s="22"/>
      <c r="D15" s="22"/>
      <c r="E15" s="89"/>
      <c r="F15" s="89"/>
      <c r="G15" s="89"/>
      <c r="H15" s="89"/>
      <c r="I15" s="89"/>
      <c r="J15" s="89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63"/>
      <c r="W15" s="128"/>
    </row>
    <row r="16" spans="1:23" ht="42" customHeight="1">
      <c r="A16" s="20" t="s">
        <v>31</v>
      </c>
      <c r="B16" s="21" t="s">
        <v>32</v>
      </c>
      <c r="C16" s="22" t="s">
        <v>10</v>
      </c>
      <c r="D16" s="22"/>
      <c r="E16" s="72"/>
      <c r="F16" s="72"/>
      <c r="G16" s="89"/>
      <c r="H16" s="89"/>
      <c r="I16" s="89"/>
      <c r="J16" s="89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63"/>
      <c r="W16" s="128"/>
    </row>
    <row r="17" spans="1:23" ht="60.75" customHeight="1">
      <c r="A17" s="20" t="s">
        <v>33</v>
      </c>
      <c r="B17" s="21" t="s">
        <v>34</v>
      </c>
      <c r="C17" s="22" t="s">
        <v>10</v>
      </c>
      <c r="D17" s="22"/>
      <c r="E17" s="72"/>
      <c r="F17" s="72"/>
      <c r="G17" s="89"/>
      <c r="H17" s="89"/>
      <c r="I17" s="89"/>
      <c r="J17" s="8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62"/>
      <c r="W17" s="128"/>
    </row>
    <row r="18" spans="1:23" ht="37.5" customHeight="1">
      <c r="A18" s="20" t="s">
        <v>35</v>
      </c>
      <c r="B18" s="21" t="s">
        <v>36</v>
      </c>
      <c r="C18" s="22" t="s">
        <v>10</v>
      </c>
      <c r="D18" s="22"/>
      <c r="E18" s="89"/>
      <c r="F18" s="89"/>
      <c r="G18" s="89"/>
      <c r="H18" s="89"/>
      <c r="I18" s="89"/>
      <c r="J18" s="89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63"/>
      <c r="W18" s="128"/>
    </row>
    <row r="19" spans="1:23" ht="72.75" customHeight="1">
      <c r="A19" s="20" t="s">
        <v>55</v>
      </c>
      <c r="B19" s="21" t="s">
        <v>56</v>
      </c>
      <c r="C19" s="22" t="s">
        <v>10</v>
      </c>
      <c r="D19" s="22"/>
      <c r="E19" s="89"/>
      <c r="F19" s="89"/>
      <c r="G19" s="89"/>
      <c r="H19" s="89"/>
      <c r="I19" s="89"/>
      <c r="J19" s="89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63"/>
      <c r="W19" s="128"/>
    </row>
    <row r="20" spans="1:23" ht="51" customHeight="1">
      <c r="A20" s="20" t="s">
        <v>59</v>
      </c>
      <c r="B20" s="21" t="s">
        <v>60</v>
      </c>
      <c r="C20" s="22" t="s">
        <v>10</v>
      </c>
      <c r="D20" s="22"/>
      <c r="E20" s="89"/>
      <c r="F20" s="89"/>
      <c r="G20" s="89"/>
      <c r="H20" s="89"/>
      <c r="I20" s="89"/>
      <c r="J20" s="8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62"/>
      <c r="W20" s="128"/>
    </row>
    <row r="21" spans="1:23" ht="41.25" customHeight="1">
      <c r="A21" s="20" t="s">
        <v>61</v>
      </c>
      <c r="B21" s="21" t="s">
        <v>62</v>
      </c>
      <c r="C21" s="22" t="s">
        <v>10</v>
      </c>
      <c r="D21" s="22"/>
      <c r="E21" s="89"/>
      <c r="F21" s="89"/>
      <c r="G21" s="89"/>
      <c r="H21" s="89"/>
      <c r="I21" s="89"/>
      <c r="J21" s="89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63"/>
      <c r="W21" s="128"/>
    </row>
    <row r="22" spans="1:23" ht="40.5" customHeight="1">
      <c r="A22" s="20" t="s">
        <v>63</v>
      </c>
      <c r="B22" s="21" t="s">
        <v>64</v>
      </c>
      <c r="C22" s="22" t="s">
        <v>10</v>
      </c>
      <c r="D22" s="22"/>
      <c r="E22" s="89"/>
      <c r="F22" s="89"/>
      <c r="G22" s="89"/>
      <c r="H22" s="89"/>
      <c r="I22" s="89"/>
      <c r="J22" s="89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3"/>
      <c r="W22" s="128"/>
    </row>
    <row r="23" spans="1:23" ht="20.25" customHeight="1">
      <c r="A23" s="20" t="s">
        <v>65</v>
      </c>
      <c r="B23" s="21" t="s">
        <v>66</v>
      </c>
      <c r="C23" s="22" t="s">
        <v>10</v>
      </c>
      <c r="D23" s="22"/>
      <c r="E23" s="89"/>
      <c r="F23" s="89"/>
      <c r="G23" s="89"/>
      <c r="H23" s="89"/>
      <c r="I23" s="89"/>
      <c r="J23" s="8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63"/>
      <c r="W23" s="128"/>
    </row>
    <row r="24" spans="1:23" s="6" customFormat="1" ht="33.75" customHeight="1">
      <c r="A24" s="16" t="s">
        <v>67</v>
      </c>
      <c r="B24" s="17" t="s">
        <v>68</v>
      </c>
      <c r="C24" s="18" t="s">
        <v>69</v>
      </c>
      <c r="D24" s="18"/>
      <c r="E24" s="129"/>
      <c r="F24" s="129"/>
      <c r="G24" s="129"/>
      <c r="H24" s="129"/>
      <c r="I24" s="129"/>
      <c r="J24" s="129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63"/>
      <c r="W24" s="128"/>
    </row>
    <row r="25" spans="1:23" ht="12.75" customHeight="1">
      <c r="A25" s="20"/>
      <c r="B25" s="21" t="s">
        <v>5</v>
      </c>
      <c r="C25" s="22"/>
      <c r="D25" s="22"/>
      <c r="E25" s="89"/>
      <c r="F25" s="89"/>
      <c r="G25" s="89"/>
      <c r="H25" s="89"/>
      <c r="I25" s="89"/>
      <c r="J25" s="89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63"/>
      <c r="W25" s="128"/>
    </row>
    <row r="26" spans="1:23" ht="70.5" customHeight="1">
      <c r="A26" s="20" t="s">
        <v>70</v>
      </c>
      <c r="B26" s="21" t="s">
        <v>71</v>
      </c>
      <c r="C26" s="22" t="s">
        <v>10</v>
      </c>
      <c r="D26" s="22"/>
      <c r="E26" s="89"/>
      <c r="F26" s="89"/>
      <c r="G26" s="89"/>
      <c r="H26" s="89"/>
      <c r="I26" s="89"/>
      <c r="J26" s="89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63"/>
      <c r="W26" s="128"/>
    </row>
    <row r="27" spans="1:23" ht="70.5" customHeight="1">
      <c r="A27" s="20" t="s">
        <v>72</v>
      </c>
      <c r="B27" s="21" t="s">
        <v>73</v>
      </c>
      <c r="C27" s="22" t="s">
        <v>10</v>
      </c>
      <c r="D27" s="22"/>
      <c r="E27" s="89"/>
      <c r="F27" s="89"/>
      <c r="G27" s="89"/>
      <c r="H27" s="89"/>
      <c r="I27" s="89"/>
      <c r="J27" s="89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3"/>
      <c r="W27" s="128"/>
    </row>
    <row r="28" spans="1:23" s="6" customFormat="1" ht="51.75" customHeight="1">
      <c r="A28" s="16" t="s">
        <v>74</v>
      </c>
      <c r="B28" s="17" t="s">
        <v>767</v>
      </c>
      <c r="C28" s="18" t="s">
        <v>76</v>
      </c>
      <c r="D28" s="100" t="s">
        <v>754</v>
      </c>
      <c r="E28" s="72">
        <f>SUM(E36,E40,E33,E35,E37,E44)</f>
        <v>358618.7</v>
      </c>
      <c r="F28" s="72">
        <f>SUM(F29,F31,F36,F35,F37,F44)</f>
        <v>292074.5</v>
      </c>
      <c r="G28" s="72">
        <v>66544.2</v>
      </c>
      <c r="H28" s="72">
        <v>300671.5</v>
      </c>
      <c r="I28" s="72">
        <v>300671.5</v>
      </c>
      <c r="J28" s="129"/>
      <c r="K28" s="19">
        <v>330738.7</v>
      </c>
      <c r="L28" s="19">
        <v>330738.7</v>
      </c>
      <c r="M28" s="25"/>
      <c r="N28" s="19">
        <f>SUM(K28-H28)</f>
        <v>30067.20000000001</v>
      </c>
      <c r="O28" s="19">
        <f>SUM(L28-I28)</f>
        <v>30067.20000000001</v>
      </c>
      <c r="P28" s="25"/>
      <c r="Q28" s="19">
        <v>346799</v>
      </c>
      <c r="R28" s="19">
        <v>346799</v>
      </c>
      <c r="S28" s="19"/>
      <c r="T28" s="19">
        <v>379177</v>
      </c>
      <c r="U28" s="19">
        <v>379177</v>
      </c>
      <c r="V28" s="63"/>
      <c r="W28" s="128"/>
    </row>
    <row r="29" spans="1:23" ht="12.75" customHeight="1">
      <c r="A29" s="20"/>
      <c r="B29" s="21" t="s">
        <v>5</v>
      </c>
      <c r="C29" s="22"/>
      <c r="D29" s="22"/>
      <c r="E29" s="89"/>
      <c r="F29" s="89"/>
      <c r="G29" s="89"/>
      <c r="H29" s="89"/>
      <c r="I29" s="89"/>
      <c r="J29" s="89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3"/>
      <c r="W29" s="128"/>
    </row>
    <row r="30" spans="1:23" s="6" customFormat="1" ht="51.75" customHeight="1">
      <c r="A30" s="16" t="s">
        <v>77</v>
      </c>
      <c r="B30" s="17" t="s">
        <v>78</v>
      </c>
      <c r="C30" s="18" t="s">
        <v>79</v>
      </c>
      <c r="D30" s="18"/>
      <c r="E30" s="129"/>
      <c r="F30" s="129"/>
      <c r="G30" s="129"/>
      <c r="H30" s="129"/>
      <c r="I30" s="129"/>
      <c r="J30" s="12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3"/>
      <c r="W30" s="128"/>
    </row>
    <row r="31" spans="1:23" ht="12.75" customHeight="1">
      <c r="A31" s="20"/>
      <c r="B31" s="21" t="s">
        <v>5</v>
      </c>
      <c r="C31" s="22"/>
      <c r="D31" s="22"/>
      <c r="E31" s="89"/>
      <c r="F31" s="89"/>
      <c r="G31" s="89"/>
      <c r="H31" s="89"/>
      <c r="I31" s="89"/>
      <c r="J31" s="89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3"/>
      <c r="W31" s="128"/>
    </row>
    <row r="32" spans="1:23" ht="12.75" customHeight="1">
      <c r="A32" s="20" t="s">
        <v>80</v>
      </c>
      <c r="B32" s="21" t="s">
        <v>81</v>
      </c>
      <c r="C32" s="22" t="s">
        <v>10</v>
      </c>
      <c r="D32" s="22"/>
      <c r="E32" s="89"/>
      <c r="F32" s="89"/>
      <c r="G32" s="89"/>
      <c r="H32" s="89"/>
      <c r="I32" s="89"/>
      <c r="J32" s="89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63"/>
      <c r="W32" s="128"/>
    </row>
    <row r="33" spans="1:23" s="6" customFormat="1" ht="51.75" customHeight="1">
      <c r="A33" s="16" t="s">
        <v>82</v>
      </c>
      <c r="B33" s="17" t="s">
        <v>83</v>
      </c>
      <c r="C33" s="18" t="s">
        <v>84</v>
      </c>
      <c r="D33" s="18"/>
      <c r="E33" s="129"/>
      <c r="F33" s="129"/>
      <c r="G33" s="129"/>
      <c r="H33" s="129"/>
      <c r="I33" s="129"/>
      <c r="J33" s="129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63"/>
      <c r="W33" s="128"/>
    </row>
    <row r="34" spans="1:23" ht="12.75" customHeight="1">
      <c r="A34" s="20"/>
      <c r="B34" s="21" t="s">
        <v>5</v>
      </c>
      <c r="C34" s="22"/>
      <c r="D34" s="22"/>
      <c r="E34" s="89"/>
      <c r="F34" s="89"/>
      <c r="G34" s="89"/>
      <c r="H34" s="89"/>
      <c r="I34" s="89"/>
      <c r="J34" s="8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63"/>
      <c r="W34" s="128"/>
    </row>
    <row r="35" spans="1:23" ht="12.75" customHeight="1">
      <c r="A35" s="20" t="s">
        <v>85</v>
      </c>
      <c r="B35" s="21" t="s">
        <v>86</v>
      </c>
      <c r="C35" s="22" t="s">
        <v>10</v>
      </c>
      <c r="D35" s="22"/>
      <c r="E35" s="89"/>
      <c r="F35" s="89"/>
      <c r="G35" s="89"/>
      <c r="H35" s="89"/>
      <c r="I35" s="89"/>
      <c r="J35" s="89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63"/>
      <c r="W35" s="128"/>
    </row>
    <row r="36" spans="1:23" s="6" customFormat="1" ht="63.75" customHeight="1">
      <c r="A36" s="16" t="s">
        <v>87</v>
      </c>
      <c r="B36" s="17" t="s">
        <v>88</v>
      </c>
      <c r="C36" s="18" t="s">
        <v>89</v>
      </c>
      <c r="D36" s="18"/>
      <c r="E36" s="72">
        <f>SUM(E38,E39)</f>
        <v>292074.5</v>
      </c>
      <c r="F36" s="72">
        <f>SUM(F38,F39)</f>
        <v>292074.5</v>
      </c>
      <c r="G36" s="129"/>
      <c r="H36" s="72">
        <f>SUM(H38,H39)</f>
        <v>300671.5</v>
      </c>
      <c r="I36" s="72">
        <f>SUM(I38,I39)</f>
        <v>300671.5</v>
      </c>
      <c r="J36" s="129"/>
      <c r="K36" s="19">
        <v>330738.7</v>
      </c>
      <c r="L36" s="19">
        <v>330738.7</v>
      </c>
      <c r="M36" s="19"/>
      <c r="N36" s="19">
        <f>SUM(K36-H36)</f>
        <v>30067.20000000001</v>
      </c>
      <c r="O36" s="19">
        <f>SUM(L36-I36)</f>
        <v>30067.20000000001</v>
      </c>
      <c r="P36" s="19"/>
      <c r="Q36" s="19">
        <v>346799</v>
      </c>
      <c r="R36" s="19">
        <v>346799</v>
      </c>
      <c r="S36" s="19"/>
      <c r="T36" s="19">
        <v>379177</v>
      </c>
      <c r="U36" s="19">
        <v>379177</v>
      </c>
      <c r="V36" s="62"/>
      <c r="W36" s="128"/>
    </row>
    <row r="37" spans="1:23" ht="12.75" customHeight="1">
      <c r="A37" s="20"/>
      <c r="B37" s="21" t="s">
        <v>5</v>
      </c>
      <c r="C37" s="22"/>
      <c r="D37" s="22"/>
      <c r="E37" s="89"/>
      <c r="F37" s="89"/>
      <c r="G37" s="89"/>
      <c r="H37" s="89"/>
      <c r="I37" s="89"/>
      <c r="J37" s="89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3"/>
      <c r="W37" s="128"/>
    </row>
    <row r="38" spans="1:23" ht="32.25" customHeight="1">
      <c r="A38" s="20" t="s">
        <v>90</v>
      </c>
      <c r="B38" s="21" t="s">
        <v>91</v>
      </c>
      <c r="C38" s="22" t="s">
        <v>10</v>
      </c>
      <c r="D38" s="22"/>
      <c r="E38" s="72">
        <f>SUM(F38,G38)</f>
        <v>290875.7</v>
      </c>
      <c r="F38" s="72">
        <v>290875.7</v>
      </c>
      <c r="G38" s="89"/>
      <c r="H38" s="89">
        <v>299582.1</v>
      </c>
      <c r="I38" s="89">
        <v>299582.1</v>
      </c>
      <c r="J38" s="89"/>
      <c r="K38" s="25">
        <v>329540.3</v>
      </c>
      <c r="L38" s="25">
        <v>329540.3</v>
      </c>
      <c r="M38" s="25"/>
      <c r="N38" s="19">
        <f>SUM(K38-H38)</f>
        <v>29958.20000000001</v>
      </c>
      <c r="O38" s="19">
        <f>SUM(L38-I38)</f>
        <v>29958.20000000001</v>
      </c>
      <c r="P38" s="25"/>
      <c r="Q38" s="25">
        <v>345500</v>
      </c>
      <c r="R38" s="25">
        <v>345500</v>
      </c>
      <c r="S38" s="25"/>
      <c r="T38" s="25">
        <v>377777</v>
      </c>
      <c r="U38" s="25">
        <v>377777</v>
      </c>
      <c r="V38" s="63"/>
      <c r="W38" s="128"/>
    </row>
    <row r="39" spans="1:23" ht="32.25" customHeight="1">
      <c r="A39" s="20" t="s">
        <v>92</v>
      </c>
      <c r="B39" s="21" t="s">
        <v>93</v>
      </c>
      <c r="C39" s="22" t="s">
        <v>10</v>
      </c>
      <c r="D39" s="22"/>
      <c r="E39" s="72">
        <f>SUM(F39,G39)</f>
        <v>1198.8</v>
      </c>
      <c r="F39" s="72">
        <v>1198.8</v>
      </c>
      <c r="G39" s="89"/>
      <c r="H39" s="89">
        <v>1089.4</v>
      </c>
      <c r="I39" s="89">
        <v>1089.4</v>
      </c>
      <c r="J39" s="89"/>
      <c r="K39" s="25">
        <v>1198.4</v>
      </c>
      <c r="L39" s="25">
        <v>1198.4</v>
      </c>
      <c r="M39" s="25"/>
      <c r="N39" s="19">
        <f>SUM(K39-H39)</f>
        <v>109</v>
      </c>
      <c r="O39" s="19">
        <f>SUM(L39-I39)</f>
        <v>109</v>
      </c>
      <c r="P39" s="25"/>
      <c r="Q39" s="25">
        <v>1299</v>
      </c>
      <c r="R39" s="25">
        <v>1299</v>
      </c>
      <c r="S39" s="25"/>
      <c r="T39" s="25">
        <v>1400</v>
      </c>
      <c r="U39" s="25">
        <v>1400</v>
      </c>
      <c r="V39" s="63"/>
      <c r="W39" s="128"/>
    </row>
    <row r="40" spans="1:23" s="6" customFormat="1" ht="50.25" customHeight="1">
      <c r="A40" s="16" t="s">
        <v>94</v>
      </c>
      <c r="B40" s="17" t="s">
        <v>95</v>
      </c>
      <c r="C40" s="18" t="s">
        <v>96</v>
      </c>
      <c r="D40" s="18"/>
      <c r="E40" s="72">
        <v>66544.2</v>
      </c>
      <c r="F40" s="129"/>
      <c r="G40" s="72">
        <v>66544.2</v>
      </c>
      <c r="H40" s="129"/>
      <c r="I40" s="129"/>
      <c r="J40" s="12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62"/>
      <c r="W40" s="128"/>
    </row>
    <row r="41" spans="1:23" ht="16.5" customHeight="1">
      <c r="A41" s="20"/>
      <c r="B41" s="21" t="s">
        <v>5</v>
      </c>
      <c r="C41" s="22"/>
      <c r="D41" s="22"/>
      <c r="E41" s="89"/>
      <c r="F41" s="89"/>
      <c r="G41" s="89"/>
      <c r="H41" s="89"/>
      <c r="I41" s="89"/>
      <c r="J41" s="89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63"/>
      <c r="W41" s="128"/>
    </row>
    <row r="42" spans="1:23" ht="39" customHeight="1">
      <c r="A42" s="20" t="s">
        <v>97</v>
      </c>
      <c r="B42" s="21" t="s">
        <v>98</v>
      </c>
      <c r="C42" s="22" t="s">
        <v>10</v>
      </c>
      <c r="D42" s="22"/>
      <c r="E42" s="72">
        <v>66544.2</v>
      </c>
      <c r="F42" s="89"/>
      <c r="G42" s="72">
        <v>66544.2</v>
      </c>
      <c r="H42" s="89"/>
      <c r="I42" s="89"/>
      <c r="J42" s="89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63"/>
      <c r="W42" s="128"/>
    </row>
    <row r="43" spans="1:23" s="6" customFormat="1" ht="65.25" customHeight="1">
      <c r="A43" s="16" t="s">
        <v>99</v>
      </c>
      <c r="B43" s="17" t="s">
        <v>100</v>
      </c>
      <c r="C43" s="18" t="s">
        <v>101</v>
      </c>
      <c r="D43" s="100" t="s">
        <v>754</v>
      </c>
      <c r="E43" s="72">
        <v>61938.4</v>
      </c>
      <c r="F43" s="72">
        <v>61938.4</v>
      </c>
      <c r="G43" s="72">
        <v>83937.4</v>
      </c>
      <c r="H43" s="129">
        <v>62332.6</v>
      </c>
      <c r="I43" s="129">
        <v>62332.6</v>
      </c>
      <c r="J43" s="79">
        <v>82462</v>
      </c>
      <c r="K43" s="19">
        <v>63350.6</v>
      </c>
      <c r="L43" s="19">
        <v>63350.6</v>
      </c>
      <c r="M43" s="25">
        <v>50977.5</v>
      </c>
      <c r="N43" s="19">
        <f>SUM(K43-H43)</f>
        <v>1018</v>
      </c>
      <c r="O43" s="19">
        <f>SUM(L43-I43)</f>
        <v>1018</v>
      </c>
      <c r="P43" s="19">
        <f>SUM(M43-J43)</f>
        <v>-31484.5</v>
      </c>
      <c r="Q43" s="19">
        <v>65920.7</v>
      </c>
      <c r="R43" s="19">
        <v>65920.7</v>
      </c>
      <c r="S43" s="19">
        <v>27084.3</v>
      </c>
      <c r="T43" s="19">
        <v>70510</v>
      </c>
      <c r="U43" s="19">
        <v>70510</v>
      </c>
      <c r="V43" s="25">
        <v>35692.4</v>
      </c>
      <c r="W43" s="128"/>
    </row>
    <row r="44" spans="1:23" ht="21.75" customHeight="1">
      <c r="A44" s="20"/>
      <c r="B44" s="21" t="s">
        <v>5</v>
      </c>
      <c r="C44" s="22"/>
      <c r="D44" s="22"/>
      <c r="E44" s="89"/>
      <c r="F44" s="89"/>
      <c r="G44" s="89"/>
      <c r="H44" s="89"/>
      <c r="I44" s="89"/>
      <c r="J44" s="8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2"/>
      <c r="W44" s="128"/>
    </row>
    <row r="45" spans="1:23" s="6" customFormat="1" ht="39.75" customHeight="1">
      <c r="A45" s="16" t="s">
        <v>102</v>
      </c>
      <c r="B45" s="17" t="s">
        <v>103</v>
      </c>
      <c r="C45" s="18" t="s">
        <v>104</v>
      </c>
      <c r="D45" s="18"/>
      <c r="E45" s="129"/>
      <c r="F45" s="129"/>
      <c r="G45" s="129"/>
      <c r="H45" s="129"/>
      <c r="I45" s="129"/>
      <c r="J45" s="129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63"/>
      <c r="W45" s="128"/>
    </row>
    <row r="46" spans="1:23" ht="12.75" customHeight="1">
      <c r="A46" s="20"/>
      <c r="B46" s="21" t="s">
        <v>5</v>
      </c>
      <c r="C46" s="22"/>
      <c r="D46" s="22"/>
      <c r="E46" s="89"/>
      <c r="F46" s="89"/>
      <c r="G46" s="89"/>
      <c r="H46" s="89"/>
      <c r="I46" s="89"/>
      <c r="J46" s="8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62"/>
      <c r="W46" s="128"/>
    </row>
    <row r="47" spans="1:23" s="6" customFormat="1" ht="45.75" customHeight="1">
      <c r="A47" s="10" t="s">
        <v>105</v>
      </c>
      <c r="B47" s="23" t="s">
        <v>106</v>
      </c>
      <c r="C47" s="11" t="s">
        <v>10</v>
      </c>
      <c r="D47" s="11"/>
      <c r="E47" s="89"/>
      <c r="F47" s="89"/>
      <c r="G47" s="89"/>
      <c r="H47" s="89"/>
      <c r="I47" s="89"/>
      <c r="J47" s="89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63"/>
      <c r="W47" s="128"/>
    </row>
    <row r="48" spans="1:23" s="6" customFormat="1" ht="44.25" customHeight="1">
      <c r="A48" s="16" t="s">
        <v>107</v>
      </c>
      <c r="B48" s="17" t="s">
        <v>108</v>
      </c>
      <c r="C48" s="18" t="s">
        <v>109</v>
      </c>
      <c r="D48" s="126"/>
      <c r="E48" s="72">
        <v>6801.4</v>
      </c>
      <c r="F48" s="72">
        <v>6801.4</v>
      </c>
      <c r="G48" s="129"/>
      <c r="H48" s="72">
        <f>SUM(H50,H52)</f>
        <v>9130.6</v>
      </c>
      <c r="I48" s="72">
        <v>9130.6</v>
      </c>
      <c r="J48" s="129"/>
      <c r="K48" s="19">
        <v>9250.6</v>
      </c>
      <c r="L48" s="19">
        <v>9250.6</v>
      </c>
      <c r="M48" s="25"/>
      <c r="N48" s="19">
        <f>SUM(K48-H48)</f>
        <v>120</v>
      </c>
      <c r="O48" s="19">
        <f>SUM(L48-I48)</f>
        <v>120</v>
      </c>
      <c r="P48" s="25"/>
      <c r="Q48" s="19">
        <v>9550.7</v>
      </c>
      <c r="R48" s="19">
        <v>9550.7</v>
      </c>
      <c r="S48" s="19"/>
      <c r="T48" s="19">
        <v>9850</v>
      </c>
      <c r="U48" s="19">
        <v>9850</v>
      </c>
      <c r="V48" s="63"/>
      <c r="W48" s="128"/>
    </row>
    <row r="49" spans="1:23" ht="12.75" customHeight="1">
      <c r="A49" s="20"/>
      <c r="B49" s="21" t="s">
        <v>5</v>
      </c>
      <c r="C49" s="22"/>
      <c r="D49" s="22"/>
      <c r="E49" s="89"/>
      <c r="F49" s="89"/>
      <c r="G49" s="89"/>
      <c r="H49" s="89"/>
      <c r="I49" s="89"/>
      <c r="J49" s="8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62"/>
      <c r="W49" s="128"/>
    </row>
    <row r="50" spans="1:23" s="6" customFormat="1" ht="21.75" customHeight="1">
      <c r="A50" s="10" t="s">
        <v>114</v>
      </c>
      <c r="B50" s="23" t="s">
        <v>115</v>
      </c>
      <c r="C50" s="11" t="s">
        <v>10</v>
      </c>
      <c r="D50" s="72"/>
      <c r="E50" s="72">
        <v>6801.4</v>
      </c>
      <c r="F50" s="72">
        <v>6801.4</v>
      </c>
      <c r="G50" s="89"/>
      <c r="H50" s="72">
        <v>9130.6</v>
      </c>
      <c r="I50" s="72">
        <v>9130.6</v>
      </c>
      <c r="J50" s="89"/>
      <c r="K50" s="19">
        <v>9250.6</v>
      </c>
      <c r="L50" s="19">
        <v>9250.6</v>
      </c>
      <c r="M50" s="25"/>
      <c r="N50" s="19">
        <f>SUM(K50-H50)</f>
        <v>120</v>
      </c>
      <c r="O50" s="19">
        <f>SUM(L50-I50)</f>
        <v>120</v>
      </c>
      <c r="P50" s="25"/>
      <c r="Q50" s="19">
        <v>9550.7</v>
      </c>
      <c r="R50" s="19">
        <v>9550.7</v>
      </c>
      <c r="S50" s="19"/>
      <c r="T50" s="19">
        <v>9850</v>
      </c>
      <c r="U50" s="19">
        <v>9850</v>
      </c>
      <c r="V50" s="63"/>
      <c r="W50" s="128"/>
    </row>
    <row r="51" spans="1:23" s="6" customFormat="1" ht="57.75" customHeight="1">
      <c r="A51" s="16" t="s">
        <v>116</v>
      </c>
      <c r="B51" s="17" t="s">
        <v>117</v>
      </c>
      <c r="C51" s="18" t="s">
        <v>118</v>
      </c>
      <c r="D51" s="80"/>
      <c r="E51" s="91">
        <v>522</v>
      </c>
      <c r="F51" s="91">
        <v>522</v>
      </c>
      <c r="G51" s="129"/>
      <c r="H51" s="91">
        <v>300</v>
      </c>
      <c r="I51" s="91">
        <v>300</v>
      </c>
      <c r="J51" s="129"/>
      <c r="K51" s="19">
        <v>350</v>
      </c>
      <c r="L51" s="19">
        <v>350</v>
      </c>
      <c r="M51" s="25"/>
      <c r="N51" s="19">
        <f>SUM(K51-H51)</f>
        <v>50</v>
      </c>
      <c r="O51" s="19">
        <f>SUM(L51-I51)</f>
        <v>50</v>
      </c>
      <c r="P51" s="25"/>
      <c r="Q51" s="19">
        <v>400</v>
      </c>
      <c r="R51" s="19">
        <v>400</v>
      </c>
      <c r="S51" s="19"/>
      <c r="T51" s="19">
        <v>450</v>
      </c>
      <c r="U51" s="19">
        <v>450</v>
      </c>
      <c r="V51" s="63"/>
      <c r="W51" s="128"/>
    </row>
    <row r="52" spans="1:23" ht="12.75" customHeight="1">
      <c r="A52" s="20"/>
      <c r="B52" s="21" t="s">
        <v>5</v>
      </c>
      <c r="C52" s="22"/>
      <c r="D52" s="22"/>
      <c r="E52" s="89"/>
      <c r="F52" s="89"/>
      <c r="G52" s="89"/>
      <c r="H52" s="89"/>
      <c r="I52" s="89"/>
      <c r="J52" s="8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62"/>
      <c r="W52" s="128"/>
    </row>
    <row r="53" spans="1:23" s="6" customFormat="1" ht="60" customHeight="1">
      <c r="A53" s="10" t="s">
        <v>119</v>
      </c>
      <c r="B53" s="23" t="s">
        <v>120</v>
      </c>
      <c r="C53" s="11" t="s">
        <v>10</v>
      </c>
      <c r="D53" s="11"/>
      <c r="E53" s="89"/>
      <c r="F53" s="89"/>
      <c r="G53" s="89"/>
      <c r="H53" s="89"/>
      <c r="I53" s="89"/>
      <c r="J53" s="89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63"/>
      <c r="W53" s="128"/>
    </row>
    <row r="54" spans="1:23" ht="29.25" customHeight="1">
      <c r="A54" s="33">
        <v>1350</v>
      </c>
      <c r="B54" s="34" t="s">
        <v>766</v>
      </c>
      <c r="C54" s="35" t="s">
        <v>123</v>
      </c>
      <c r="D54" s="72"/>
      <c r="E54" s="72">
        <v>49012.5</v>
      </c>
      <c r="F54" s="72">
        <v>49012.5</v>
      </c>
      <c r="G54" s="129"/>
      <c r="H54" s="79">
        <v>48902</v>
      </c>
      <c r="I54" s="79">
        <v>48902</v>
      </c>
      <c r="J54" s="129"/>
      <c r="K54" s="19">
        <v>53400</v>
      </c>
      <c r="L54" s="19">
        <v>53400</v>
      </c>
      <c r="M54" s="25"/>
      <c r="N54" s="19">
        <f>SUM(K54-H54)</f>
        <v>4498</v>
      </c>
      <c r="O54" s="19">
        <f>SUM(L54-I54)</f>
        <v>4498</v>
      </c>
      <c r="P54" s="25"/>
      <c r="Q54" s="19">
        <v>55970</v>
      </c>
      <c r="R54" s="19">
        <v>55970</v>
      </c>
      <c r="S54" s="19"/>
      <c r="T54" s="19">
        <v>60210</v>
      </c>
      <c r="U54" s="19">
        <v>60210</v>
      </c>
      <c r="V54" s="63"/>
      <c r="W54" s="128"/>
    </row>
    <row r="55" spans="1:23" ht="12.75" customHeight="1">
      <c r="A55" s="20"/>
      <c r="B55" s="21" t="s">
        <v>5</v>
      </c>
      <c r="C55" s="22"/>
      <c r="D55" s="22"/>
      <c r="E55" s="89"/>
      <c r="F55" s="89"/>
      <c r="G55" s="89"/>
      <c r="H55" s="89"/>
      <c r="I55" s="89"/>
      <c r="J55" s="89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63"/>
      <c r="W55" s="128"/>
    </row>
    <row r="56" spans="1:23" ht="69" customHeight="1">
      <c r="A56" s="20" t="s">
        <v>124</v>
      </c>
      <c r="B56" s="21" t="s">
        <v>125</v>
      </c>
      <c r="C56" s="22" t="s">
        <v>10</v>
      </c>
      <c r="D56" s="72"/>
      <c r="E56" s="72">
        <v>35626.9</v>
      </c>
      <c r="F56" s="72">
        <v>35626.9</v>
      </c>
      <c r="G56" s="89"/>
      <c r="H56" s="79">
        <v>45902</v>
      </c>
      <c r="I56" s="79">
        <v>45902</v>
      </c>
      <c r="J56" s="89"/>
      <c r="K56" s="25">
        <v>45250</v>
      </c>
      <c r="L56" s="25">
        <v>45250</v>
      </c>
      <c r="M56" s="19"/>
      <c r="N56" s="19">
        <f>SUM(K56-H56)</f>
        <v>-652</v>
      </c>
      <c r="O56" s="19">
        <f>SUM(L56-I56)</f>
        <v>-652</v>
      </c>
      <c r="P56" s="19"/>
      <c r="Q56" s="25">
        <v>46470</v>
      </c>
      <c r="R56" s="25">
        <v>46470</v>
      </c>
      <c r="S56" s="25"/>
      <c r="T56" s="25">
        <v>49710</v>
      </c>
      <c r="U56" s="25">
        <v>49710</v>
      </c>
      <c r="V56" s="62"/>
      <c r="W56" s="128"/>
    </row>
    <row r="57" spans="1:23" ht="21.75" customHeight="1">
      <c r="A57" s="20"/>
      <c r="B57" s="21" t="s">
        <v>5</v>
      </c>
      <c r="C57" s="22"/>
      <c r="D57" s="22"/>
      <c r="E57" s="89"/>
      <c r="F57" s="89"/>
      <c r="G57" s="89"/>
      <c r="H57" s="89"/>
      <c r="I57" s="89"/>
      <c r="J57" s="89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63"/>
      <c r="W57" s="128"/>
    </row>
    <row r="58" spans="1:23" ht="50.25" customHeight="1">
      <c r="A58" s="20" t="s">
        <v>126</v>
      </c>
      <c r="B58" s="21" t="s">
        <v>127</v>
      </c>
      <c r="C58" s="22" t="s">
        <v>10</v>
      </c>
      <c r="D58" s="22"/>
      <c r="E58" s="89"/>
      <c r="F58" s="89"/>
      <c r="G58" s="89"/>
      <c r="H58" s="89"/>
      <c r="I58" s="89"/>
      <c r="J58" s="89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63"/>
      <c r="W58" s="128"/>
    </row>
    <row r="59" spans="1:23" ht="71.25" customHeight="1">
      <c r="A59" s="20" t="s">
        <v>128</v>
      </c>
      <c r="B59" s="21" t="s">
        <v>129</v>
      </c>
      <c r="C59" s="22" t="s">
        <v>10</v>
      </c>
      <c r="D59" s="22"/>
      <c r="E59" s="89"/>
      <c r="F59" s="89"/>
      <c r="G59" s="89"/>
      <c r="H59" s="89"/>
      <c r="I59" s="8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62"/>
      <c r="W59" s="128"/>
    </row>
    <row r="60" spans="1:23" ht="48" customHeight="1">
      <c r="A60" s="20" t="s">
        <v>130</v>
      </c>
      <c r="B60" s="21" t="s">
        <v>131</v>
      </c>
      <c r="C60" s="22" t="s">
        <v>10</v>
      </c>
      <c r="D60" s="22"/>
      <c r="E60" s="89"/>
      <c r="F60" s="89"/>
      <c r="G60" s="89"/>
      <c r="H60" s="89"/>
      <c r="I60" s="89"/>
      <c r="J60" s="89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63"/>
      <c r="W60" s="128"/>
    </row>
    <row r="61" spans="1:23" ht="48" customHeight="1">
      <c r="A61" s="20" t="s">
        <v>132</v>
      </c>
      <c r="B61" s="21" t="s">
        <v>133</v>
      </c>
      <c r="C61" s="22" t="s">
        <v>10</v>
      </c>
      <c r="D61" s="22"/>
      <c r="E61" s="89"/>
      <c r="F61" s="89"/>
      <c r="G61" s="89"/>
      <c r="H61" s="89"/>
      <c r="I61" s="8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62"/>
      <c r="W61" s="128"/>
    </row>
    <row r="62" spans="1:23" ht="29.25" customHeight="1">
      <c r="A62" s="20" t="s">
        <v>134</v>
      </c>
      <c r="B62" s="21" t="s">
        <v>135</v>
      </c>
      <c r="C62" s="22" t="s">
        <v>10</v>
      </c>
      <c r="D62" s="22"/>
      <c r="E62" s="89"/>
      <c r="F62" s="89"/>
      <c r="G62" s="89"/>
      <c r="H62" s="89"/>
      <c r="I62" s="89"/>
      <c r="J62" s="89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63"/>
      <c r="W62" s="128"/>
    </row>
    <row r="63" spans="1:23" ht="28.5" customHeight="1">
      <c r="A63" s="20" t="s">
        <v>142</v>
      </c>
      <c r="B63" s="21" t="s">
        <v>143</v>
      </c>
      <c r="C63" s="22" t="s">
        <v>10</v>
      </c>
      <c r="D63" s="22"/>
      <c r="E63" s="89"/>
      <c r="F63" s="89"/>
      <c r="G63" s="89"/>
      <c r="H63" s="89"/>
      <c r="I63" s="89"/>
      <c r="J63" s="89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63"/>
      <c r="W63" s="128"/>
    </row>
    <row r="64" spans="1:23" ht="48" customHeight="1">
      <c r="A64" s="20" t="s">
        <v>144</v>
      </c>
      <c r="B64" s="21" t="s">
        <v>145</v>
      </c>
      <c r="C64" s="22" t="s">
        <v>10</v>
      </c>
      <c r="D64" s="22"/>
      <c r="E64" s="89"/>
      <c r="F64" s="89"/>
      <c r="G64" s="89"/>
      <c r="H64" s="89"/>
      <c r="I64" s="8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62"/>
      <c r="W64" s="128"/>
    </row>
    <row r="65" spans="1:23" ht="48" customHeight="1">
      <c r="A65" s="20" t="s">
        <v>146</v>
      </c>
      <c r="B65" s="21" t="s">
        <v>147</v>
      </c>
      <c r="C65" s="22" t="s">
        <v>10</v>
      </c>
      <c r="D65" s="22"/>
      <c r="E65" s="89"/>
      <c r="F65" s="89"/>
      <c r="G65" s="89"/>
      <c r="H65" s="89"/>
      <c r="I65" s="89"/>
      <c r="J65" s="89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63"/>
      <c r="W65" s="128"/>
    </row>
    <row r="66" spans="1:23" ht="75.75" customHeight="1">
      <c r="A66" s="20" t="s">
        <v>148</v>
      </c>
      <c r="B66" s="21" t="s">
        <v>149</v>
      </c>
      <c r="C66" s="22" t="s">
        <v>10</v>
      </c>
      <c r="D66" s="22"/>
      <c r="E66" s="89"/>
      <c r="F66" s="89"/>
      <c r="G66" s="89"/>
      <c r="H66" s="89"/>
      <c r="I66" s="89"/>
      <c r="J66" s="89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63"/>
      <c r="W66" s="128"/>
    </row>
    <row r="67" spans="1:23" ht="26.25" customHeight="1">
      <c r="A67" s="20" t="s">
        <v>150</v>
      </c>
      <c r="B67" s="21" t="s">
        <v>151</v>
      </c>
      <c r="C67" s="22" t="s">
        <v>10</v>
      </c>
      <c r="D67" s="22"/>
      <c r="E67" s="89"/>
      <c r="F67" s="89"/>
      <c r="G67" s="89"/>
      <c r="H67" s="89"/>
      <c r="I67" s="89"/>
      <c r="J67" s="89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63"/>
      <c r="W67" s="128"/>
    </row>
    <row r="68" spans="1:23" ht="28.5" customHeight="1">
      <c r="A68" s="20" t="s">
        <v>152</v>
      </c>
      <c r="B68" s="21" t="s">
        <v>153</v>
      </c>
      <c r="C68" s="22" t="s">
        <v>10</v>
      </c>
      <c r="D68" s="22"/>
      <c r="E68" s="89"/>
      <c r="F68" s="89"/>
      <c r="G68" s="89"/>
      <c r="H68" s="89"/>
      <c r="I68" s="89"/>
      <c r="J68" s="89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63"/>
      <c r="W68" s="128"/>
    </row>
    <row r="69" spans="1:23" ht="21.75" customHeight="1">
      <c r="A69" s="20" t="s">
        <v>154</v>
      </c>
      <c r="B69" s="21" t="s">
        <v>155</v>
      </c>
      <c r="C69" s="22" t="s">
        <v>10</v>
      </c>
      <c r="D69" s="22"/>
      <c r="E69" s="89"/>
      <c r="F69" s="89"/>
      <c r="G69" s="89"/>
      <c r="H69" s="89"/>
      <c r="I69" s="89"/>
      <c r="J69" s="8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62"/>
      <c r="W69" s="128"/>
    </row>
    <row r="70" spans="1:23" ht="36" customHeight="1">
      <c r="A70" s="20" t="s">
        <v>156</v>
      </c>
      <c r="B70" s="21" t="s">
        <v>157</v>
      </c>
      <c r="C70" s="22" t="s">
        <v>10</v>
      </c>
      <c r="D70" s="22"/>
      <c r="E70" s="89"/>
      <c r="F70" s="89"/>
      <c r="G70" s="89"/>
      <c r="H70" s="89"/>
      <c r="I70" s="89"/>
      <c r="J70" s="89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63"/>
      <c r="W70" s="128"/>
    </row>
    <row r="71" spans="1:23" ht="36.75" customHeight="1">
      <c r="A71" s="33" t="s">
        <v>158</v>
      </c>
      <c r="B71" s="34" t="s">
        <v>159</v>
      </c>
      <c r="C71" s="35" t="s">
        <v>160</v>
      </c>
      <c r="D71" s="80"/>
      <c r="E71" s="79">
        <v>855</v>
      </c>
      <c r="F71" s="79">
        <v>855</v>
      </c>
      <c r="G71" s="89"/>
      <c r="H71" s="79">
        <v>500</v>
      </c>
      <c r="I71" s="79">
        <v>500</v>
      </c>
      <c r="J71" s="25"/>
      <c r="K71" s="25">
        <v>900</v>
      </c>
      <c r="L71" s="25">
        <v>900</v>
      </c>
      <c r="M71" s="19">
        <f>SUM(J71-G71)</f>
        <v>0</v>
      </c>
      <c r="N71" s="19">
        <f>SUM(K71-H71)</f>
        <v>400</v>
      </c>
      <c r="O71" s="19">
        <f>SUM(L71-I71)</f>
        <v>400</v>
      </c>
      <c r="P71" s="25"/>
      <c r="Q71" s="25">
        <v>1000</v>
      </c>
      <c r="R71" s="25">
        <v>1000</v>
      </c>
      <c r="S71" s="25"/>
      <c r="T71" s="25">
        <v>1500</v>
      </c>
      <c r="U71" s="25">
        <v>1500</v>
      </c>
      <c r="V71" s="63"/>
      <c r="W71" s="128"/>
    </row>
    <row r="72" spans="1:23" ht="12.75" customHeight="1">
      <c r="A72" s="20"/>
      <c r="B72" s="21" t="s">
        <v>5</v>
      </c>
      <c r="C72" s="22"/>
      <c r="D72" s="22"/>
      <c r="E72" s="89"/>
      <c r="F72" s="89"/>
      <c r="G72" s="89"/>
      <c r="H72" s="89"/>
      <c r="I72" s="89"/>
      <c r="J72" s="8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62"/>
      <c r="W72" s="128"/>
    </row>
    <row r="73" spans="1:23" ht="45.75" customHeight="1">
      <c r="A73" s="20" t="s">
        <v>161</v>
      </c>
      <c r="B73" s="21" t="s">
        <v>162</v>
      </c>
      <c r="C73" s="22" t="s">
        <v>10</v>
      </c>
      <c r="D73" s="22"/>
      <c r="E73" s="89"/>
      <c r="F73" s="89"/>
      <c r="G73" s="89"/>
      <c r="H73" s="89"/>
      <c r="I73" s="89"/>
      <c r="J73" s="89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63"/>
      <c r="W73" s="128"/>
    </row>
    <row r="74" spans="1:23" ht="37.5" customHeight="1">
      <c r="A74" s="20" t="s">
        <v>163</v>
      </c>
      <c r="B74" s="21" t="s">
        <v>164</v>
      </c>
      <c r="C74" s="22" t="s">
        <v>10</v>
      </c>
      <c r="D74" s="22"/>
      <c r="E74" s="89"/>
      <c r="F74" s="89"/>
      <c r="G74" s="89"/>
      <c r="H74" s="89"/>
      <c r="I74" s="89"/>
      <c r="J74" s="89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63"/>
      <c r="W74" s="128"/>
    </row>
    <row r="75" spans="1:23" ht="44.25" customHeight="1">
      <c r="A75" s="33" t="s">
        <v>170</v>
      </c>
      <c r="B75" s="34" t="s">
        <v>171</v>
      </c>
      <c r="C75" s="35" t="s">
        <v>172</v>
      </c>
      <c r="D75" s="35"/>
      <c r="E75" s="129"/>
      <c r="F75" s="129"/>
      <c r="G75" s="129"/>
      <c r="H75" s="129"/>
      <c r="I75" s="129"/>
      <c r="J75" s="129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63"/>
      <c r="W75" s="128"/>
    </row>
    <row r="76" spans="1:23" ht="12.75" customHeight="1">
      <c r="A76" s="20"/>
      <c r="B76" s="21" t="s">
        <v>5</v>
      </c>
      <c r="C76" s="22"/>
      <c r="D76" s="22"/>
      <c r="E76" s="89"/>
      <c r="F76" s="89"/>
      <c r="G76" s="89"/>
      <c r="H76" s="89"/>
      <c r="I76" s="89"/>
      <c r="J76" s="89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63"/>
      <c r="W76" s="128"/>
    </row>
    <row r="77" spans="1:23" ht="76.5" customHeight="1">
      <c r="A77" s="20" t="s">
        <v>173</v>
      </c>
      <c r="B77" s="21" t="s">
        <v>174</v>
      </c>
      <c r="C77" s="22" t="s">
        <v>10</v>
      </c>
      <c r="D77" s="22"/>
      <c r="E77" s="89"/>
      <c r="F77" s="89"/>
      <c r="G77" s="89"/>
      <c r="H77" s="89"/>
      <c r="I77" s="89"/>
      <c r="J77" s="89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63"/>
      <c r="W77" s="128"/>
    </row>
    <row r="78" spans="1:23" ht="36" customHeight="1" thickBot="1">
      <c r="A78" s="33" t="s">
        <v>175</v>
      </c>
      <c r="B78" s="34" t="s">
        <v>765</v>
      </c>
      <c r="C78" s="35" t="s">
        <v>177</v>
      </c>
      <c r="D78" s="72"/>
      <c r="E78" s="72">
        <v>4747.5</v>
      </c>
      <c r="F78" s="72">
        <v>4747.5</v>
      </c>
      <c r="G78" s="72">
        <f>SUM(G79:G81)</f>
        <v>83937.4</v>
      </c>
      <c r="H78" s="79">
        <v>3500</v>
      </c>
      <c r="I78" s="79">
        <v>3500</v>
      </c>
      <c r="J78" s="79">
        <v>82462</v>
      </c>
      <c r="K78" s="25">
        <v>3750</v>
      </c>
      <c r="L78" s="25">
        <v>3750</v>
      </c>
      <c r="M78" s="25">
        <v>50977.5</v>
      </c>
      <c r="N78" s="19">
        <f>SUM(K78-H78)</f>
        <v>250</v>
      </c>
      <c r="O78" s="19">
        <f>SUM(L78-I78)</f>
        <v>250</v>
      </c>
      <c r="P78" s="19">
        <f>SUM(M78-J78)</f>
        <v>-31484.5</v>
      </c>
      <c r="Q78" s="46">
        <v>4000</v>
      </c>
      <c r="R78" s="46">
        <v>4000</v>
      </c>
      <c r="S78" s="25">
        <v>27084.3</v>
      </c>
      <c r="T78" s="19">
        <v>5000</v>
      </c>
      <c r="U78" s="19">
        <v>5000</v>
      </c>
      <c r="V78" s="25">
        <v>35692.4</v>
      </c>
      <c r="W78" s="128"/>
    </row>
    <row r="79" spans="1:23" ht="18" customHeight="1">
      <c r="A79" s="20"/>
      <c r="B79" s="21" t="s">
        <v>5</v>
      </c>
      <c r="C79" s="22"/>
      <c r="D79" s="22"/>
      <c r="E79" s="89"/>
      <c r="F79" s="89"/>
      <c r="G79" s="89"/>
      <c r="H79" s="89"/>
      <c r="I79" s="89"/>
      <c r="J79" s="89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63"/>
      <c r="W79" s="128"/>
    </row>
    <row r="80" spans="1:23" ht="33" customHeight="1">
      <c r="A80" s="20" t="s">
        <v>178</v>
      </c>
      <c r="B80" s="21" t="s">
        <v>179</v>
      </c>
      <c r="C80" s="22" t="s">
        <v>10</v>
      </c>
      <c r="D80" s="22"/>
      <c r="E80" s="89"/>
      <c r="F80" s="89"/>
      <c r="G80" s="89"/>
      <c r="H80" s="89"/>
      <c r="I80" s="89"/>
      <c r="J80" s="89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63"/>
      <c r="W80" s="128"/>
    </row>
    <row r="81" spans="1:23" ht="33" customHeight="1" thickBot="1">
      <c r="A81" s="20" t="s">
        <v>180</v>
      </c>
      <c r="B81" s="21" t="s">
        <v>181</v>
      </c>
      <c r="C81" s="22" t="s">
        <v>10</v>
      </c>
      <c r="D81" s="72"/>
      <c r="E81" s="72">
        <v>83937.4</v>
      </c>
      <c r="F81" s="89"/>
      <c r="G81" s="72">
        <v>83937.4</v>
      </c>
      <c r="H81" s="79">
        <v>82462</v>
      </c>
      <c r="I81" s="79"/>
      <c r="J81" s="79">
        <v>82462</v>
      </c>
      <c r="K81" s="25">
        <v>50977.5</v>
      </c>
      <c r="L81" s="25"/>
      <c r="M81" s="25">
        <v>50977.5</v>
      </c>
      <c r="N81" s="25">
        <f>SUM(K81-H81)</f>
        <v>-31484.5</v>
      </c>
      <c r="O81" s="25">
        <f>SUM(L81-I81)</f>
        <v>0</v>
      </c>
      <c r="P81" s="19">
        <f>SUM(M81-J81)</f>
        <v>-31484.5</v>
      </c>
      <c r="Q81" s="25">
        <v>27084.3</v>
      </c>
      <c r="R81" s="46">
        <v>0</v>
      </c>
      <c r="S81" s="25">
        <v>27084.3</v>
      </c>
      <c r="T81" s="25">
        <v>35692.4</v>
      </c>
      <c r="U81" s="25">
        <v>0</v>
      </c>
      <c r="V81" s="25">
        <v>35692.4</v>
      </c>
      <c r="W81" s="128"/>
    </row>
    <row r="82" spans="1:23" ht="39.75" customHeight="1" thickBot="1">
      <c r="A82" s="26" t="s">
        <v>182</v>
      </c>
      <c r="B82" s="27" t="s">
        <v>183</v>
      </c>
      <c r="C82" s="28" t="s">
        <v>10</v>
      </c>
      <c r="D82" s="123"/>
      <c r="E82" s="123">
        <f>SUM(F82,G82)</f>
        <v>4747.5</v>
      </c>
      <c r="F82" s="123">
        <v>4747.5</v>
      </c>
      <c r="G82" s="130"/>
      <c r="H82" s="130">
        <v>3500</v>
      </c>
      <c r="I82" s="131">
        <v>3500</v>
      </c>
      <c r="J82" s="130"/>
      <c r="K82" s="46">
        <v>3750</v>
      </c>
      <c r="L82" s="46">
        <v>3750</v>
      </c>
      <c r="M82" s="46"/>
      <c r="N82" s="46">
        <f>SUM(K82-H82)</f>
        <v>250</v>
      </c>
      <c r="O82" s="46">
        <f>SUM(L82-I82)</f>
        <v>250</v>
      </c>
      <c r="P82" s="46"/>
      <c r="Q82" s="46">
        <v>4000</v>
      </c>
      <c r="R82" s="46">
        <v>4000</v>
      </c>
      <c r="S82" s="46"/>
      <c r="T82" s="127">
        <v>5000</v>
      </c>
      <c r="U82" s="127">
        <v>5000</v>
      </c>
      <c r="V82" s="132"/>
      <c r="W82" s="133"/>
    </row>
  </sheetData>
  <sheetProtection/>
  <mergeCells count="25">
    <mergeCell ref="T7:T8"/>
    <mergeCell ref="U7:V7"/>
    <mergeCell ref="A4:V4"/>
    <mergeCell ref="K6:M6"/>
    <mergeCell ref="Q6:S6"/>
    <mergeCell ref="E7:E8"/>
    <mergeCell ref="F7:G7"/>
    <mergeCell ref="H7:H8"/>
    <mergeCell ref="I7:J7"/>
    <mergeCell ref="D6:D8"/>
    <mergeCell ref="T2:W2"/>
    <mergeCell ref="N6:P6"/>
    <mergeCell ref="N7:N8"/>
    <mergeCell ref="O7:P7"/>
    <mergeCell ref="W7:W8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55"/>
  <sheetViews>
    <sheetView zoomScale="120" zoomScaleNormal="120" zoomScalePageLayoutView="0" workbookViewId="0" topLeftCell="Q1">
      <selection activeCell="T11" sqref="T11"/>
    </sheetView>
  </sheetViews>
  <sheetFormatPr defaultColWidth="9.140625" defaultRowHeight="12"/>
  <cols>
    <col min="1" max="4" width="10.28125" style="7" customWidth="1"/>
    <col min="5" max="5" width="51.8515625" style="3" customWidth="1"/>
    <col min="6" max="11" width="11.28125" style="3" customWidth="1"/>
    <col min="12" max="12" width="13.140625" style="1" customWidth="1"/>
    <col min="13" max="13" width="13.28125" style="1" customWidth="1"/>
    <col min="14" max="18" width="12.28125" style="1" customWidth="1"/>
    <col min="19" max="20" width="14.28125" style="1" customWidth="1"/>
    <col min="21" max="21" width="13.140625" style="1" customWidth="1"/>
    <col min="22" max="23" width="14.421875" style="1" customWidth="1"/>
    <col min="24" max="24" width="22.8515625" style="0" customWidth="1"/>
    <col min="25" max="16384" width="9.140625" style="2" customWidth="1"/>
  </cols>
  <sheetData>
    <row r="2" spans="14:24" ht="33" customHeight="1">
      <c r="N2" s="4"/>
      <c r="O2" s="4"/>
      <c r="P2" s="4"/>
      <c r="Q2" s="4"/>
      <c r="T2" s="4"/>
      <c r="U2" s="185" t="s">
        <v>777</v>
      </c>
      <c r="V2" s="186"/>
      <c r="W2" s="186"/>
      <c r="X2" s="186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205" t="s">
        <v>770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ht="20.25" customHeight="1" thickBot="1">
      <c r="X5" s="32" t="s">
        <v>0</v>
      </c>
    </row>
    <row r="6" spans="1:24" ht="19.5" customHeight="1">
      <c r="A6" s="192" t="s">
        <v>1</v>
      </c>
      <c r="B6" s="194" t="s">
        <v>189</v>
      </c>
      <c r="C6" s="194" t="s">
        <v>190</v>
      </c>
      <c r="D6" s="194" t="s">
        <v>191</v>
      </c>
      <c r="E6" s="195" t="s">
        <v>192</v>
      </c>
      <c r="F6" s="182" t="s">
        <v>727</v>
      </c>
      <c r="G6" s="182"/>
      <c r="H6" s="182"/>
      <c r="I6" s="182" t="s">
        <v>728</v>
      </c>
      <c r="J6" s="182"/>
      <c r="K6" s="182"/>
      <c r="L6" s="182" t="s">
        <v>184</v>
      </c>
      <c r="M6" s="182"/>
      <c r="N6" s="182"/>
      <c r="O6" s="199" t="s">
        <v>729</v>
      </c>
      <c r="P6" s="200"/>
      <c r="Q6" s="201"/>
      <c r="R6" s="182" t="s">
        <v>185</v>
      </c>
      <c r="S6" s="182"/>
      <c r="T6" s="182"/>
      <c r="U6" s="182" t="s">
        <v>186</v>
      </c>
      <c r="V6" s="182"/>
      <c r="W6" s="191"/>
      <c r="X6" s="66" t="s">
        <v>730</v>
      </c>
    </row>
    <row r="7" spans="1:24" ht="18" customHeight="1">
      <c r="A7" s="193"/>
      <c r="B7" s="178"/>
      <c r="C7" s="178"/>
      <c r="D7" s="178"/>
      <c r="E7" s="196"/>
      <c r="F7" s="178" t="s">
        <v>4</v>
      </c>
      <c r="G7" s="178" t="s">
        <v>5</v>
      </c>
      <c r="H7" s="178"/>
      <c r="I7" s="178" t="s">
        <v>4</v>
      </c>
      <c r="J7" s="178" t="s">
        <v>5</v>
      </c>
      <c r="K7" s="178"/>
      <c r="L7" s="178" t="s">
        <v>4</v>
      </c>
      <c r="M7" s="178" t="s">
        <v>5</v>
      </c>
      <c r="N7" s="178"/>
      <c r="O7" s="178" t="s">
        <v>4</v>
      </c>
      <c r="P7" s="178" t="s">
        <v>5</v>
      </c>
      <c r="Q7" s="178"/>
      <c r="R7" s="178" t="s">
        <v>4</v>
      </c>
      <c r="S7" s="178" t="s">
        <v>5</v>
      </c>
      <c r="T7" s="178"/>
      <c r="U7" s="178" t="s">
        <v>4</v>
      </c>
      <c r="V7" s="178" t="s">
        <v>5</v>
      </c>
      <c r="W7" s="202"/>
      <c r="X7" s="187" t="s">
        <v>731</v>
      </c>
    </row>
    <row r="8" spans="1:24" ht="42.75" customHeight="1">
      <c r="A8" s="193"/>
      <c r="B8" s="178"/>
      <c r="C8" s="178"/>
      <c r="D8" s="178"/>
      <c r="E8" s="196"/>
      <c r="F8" s="178"/>
      <c r="G8" s="14" t="s">
        <v>6</v>
      </c>
      <c r="H8" s="14" t="s">
        <v>7</v>
      </c>
      <c r="I8" s="178"/>
      <c r="J8" s="14" t="s">
        <v>6</v>
      </c>
      <c r="K8" s="14" t="s">
        <v>7</v>
      </c>
      <c r="L8" s="178"/>
      <c r="M8" s="14" t="s">
        <v>6</v>
      </c>
      <c r="N8" s="14" t="s">
        <v>7</v>
      </c>
      <c r="O8" s="178"/>
      <c r="P8" s="14" t="s">
        <v>6</v>
      </c>
      <c r="Q8" s="14" t="s">
        <v>7</v>
      </c>
      <c r="R8" s="178"/>
      <c r="S8" s="14" t="s">
        <v>6</v>
      </c>
      <c r="T8" s="14" t="s">
        <v>7</v>
      </c>
      <c r="U8" s="178"/>
      <c r="V8" s="14" t="s">
        <v>6</v>
      </c>
      <c r="W8" s="61" t="s">
        <v>7</v>
      </c>
      <c r="X8" s="187"/>
    </row>
    <row r="9" spans="1:24" s="8" customFormat="1" ht="20.25" customHeight="1">
      <c r="A9" s="1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60">
        <v>23</v>
      </c>
      <c r="X9" s="13">
        <v>24</v>
      </c>
    </row>
    <row r="10" spans="1:256" s="6" customFormat="1" ht="21.75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36" t="s">
        <v>193</v>
      </c>
      <c r="F10" s="136">
        <v>494872.7</v>
      </c>
      <c r="G10" s="137">
        <v>376050.1</v>
      </c>
      <c r="H10" s="137">
        <v>202760</v>
      </c>
      <c r="I10" s="136">
        <v>479188.6</v>
      </c>
      <c r="J10" s="136">
        <v>429703.5</v>
      </c>
      <c r="K10" s="136">
        <v>131947.1</v>
      </c>
      <c r="L10" s="25">
        <v>696450</v>
      </c>
      <c r="M10" s="19">
        <v>462427.5</v>
      </c>
      <c r="N10" s="25">
        <v>285000</v>
      </c>
      <c r="O10" s="25">
        <f aca="true" t="shared" si="0" ref="O10:Q11">SUM(L10-I10)</f>
        <v>217261.40000000002</v>
      </c>
      <c r="P10" s="25">
        <f t="shared" si="0"/>
        <v>32724</v>
      </c>
      <c r="Q10" s="25">
        <f t="shared" si="0"/>
        <v>153052.9</v>
      </c>
      <c r="R10" s="25">
        <v>707265</v>
      </c>
      <c r="S10" s="19">
        <v>493349.3</v>
      </c>
      <c r="T10" s="25">
        <v>241000</v>
      </c>
      <c r="U10" s="25">
        <v>657275</v>
      </c>
      <c r="V10" s="25">
        <v>545967.4</v>
      </c>
      <c r="W10" s="25">
        <v>147000</v>
      </c>
      <c r="X10" s="13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>
      <c r="A11" s="15" t="s">
        <v>194</v>
      </c>
      <c r="B11" s="12" t="s">
        <v>195</v>
      </c>
      <c r="C11" s="12" t="s">
        <v>196</v>
      </c>
      <c r="D11" s="12" t="s">
        <v>196</v>
      </c>
      <c r="E11" s="36" t="s">
        <v>197</v>
      </c>
      <c r="F11" s="136">
        <v>88466.9</v>
      </c>
      <c r="G11" s="136">
        <v>87470.4</v>
      </c>
      <c r="H11" s="136">
        <v>996.5</v>
      </c>
      <c r="I11" s="51">
        <v>117846</v>
      </c>
      <c r="J11" s="51">
        <v>115846</v>
      </c>
      <c r="K11" s="51">
        <v>2000</v>
      </c>
      <c r="L11" s="25">
        <v>136315</v>
      </c>
      <c r="M11" s="25">
        <v>131315</v>
      </c>
      <c r="N11" s="25">
        <v>5000</v>
      </c>
      <c r="O11" s="25">
        <f t="shared" si="0"/>
        <v>18469</v>
      </c>
      <c r="P11" s="25">
        <f t="shared" si="0"/>
        <v>15469</v>
      </c>
      <c r="Q11" s="25">
        <f t="shared" si="0"/>
        <v>3000</v>
      </c>
      <c r="R11" s="25">
        <v>146710</v>
      </c>
      <c r="S11" s="25">
        <v>143710</v>
      </c>
      <c r="T11" s="25">
        <v>3000</v>
      </c>
      <c r="U11" s="25">
        <v>157195</v>
      </c>
      <c r="V11" s="25">
        <v>157195</v>
      </c>
      <c r="W11" s="63">
        <v>0</v>
      </c>
      <c r="X11" s="13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7"/>
      <c r="B12" s="38"/>
      <c r="C12" s="38"/>
      <c r="D12" s="38"/>
      <c r="E12" s="21" t="s">
        <v>5</v>
      </c>
      <c r="F12" s="82"/>
      <c r="G12" s="82"/>
      <c r="H12" s="82"/>
      <c r="I12" s="82"/>
      <c r="J12" s="82"/>
      <c r="K12" s="8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63"/>
      <c r="X12" s="138"/>
    </row>
    <row r="13" spans="1:24" ht="45" customHeight="1">
      <c r="A13" s="37" t="s">
        <v>198</v>
      </c>
      <c r="B13" s="38" t="s">
        <v>195</v>
      </c>
      <c r="C13" s="38" t="s">
        <v>199</v>
      </c>
      <c r="D13" s="38" t="s">
        <v>196</v>
      </c>
      <c r="E13" s="39" t="s">
        <v>200</v>
      </c>
      <c r="F13" s="72">
        <f>SUM(G13,H13)</f>
        <v>84083.3</v>
      </c>
      <c r="G13" s="72">
        <v>83086.8</v>
      </c>
      <c r="H13" s="72">
        <v>996.5</v>
      </c>
      <c r="I13" s="55">
        <v>113846</v>
      </c>
      <c r="J13" s="55">
        <v>111846</v>
      </c>
      <c r="K13" s="55">
        <v>2000</v>
      </c>
      <c r="L13" s="25">
        <v>127045</v>
      </c>
      <c r="M13" s="25">
        <v>125045</v>
      </c>
      <c r="N13" s="25">
        <v>5000</v>
      </c>
      <c r="O13" s="25">
        <f>SUM(L13-I13)</f>
        <v>13199</v>
      </c>
      <c r="P13" s="25">
        <f>SUM(M13-J13)</f>
        <v>13199</v>
      </c>
      <c r="Q13" s="25">
        <f>SUM(N13-K13)</f>
        <v>3000</v>
      </c>
      <c r="R13" s="25">
        <v>140780</v>
      </c>
      <c r="S13" s="25">
        <v>137780</v>
      </c>
      <c r="T13" s="25">
        <v>3000</v>
      </c>
      <c r="U13" s="25">
        <v>150945</v>
      </c>
      <c r="V13" s="25">
        <v>150945</v>
      </c>
      <c r="W13" s="25">
        <v>0</v>
      </c>
      <c r="X13" s="138"/>
    </row>
    <row r="14" spans="1:24" ht="12.75" customHeight="1">
      <c r="A14" s="37"/>
      <c r="B14" s="38"/>
      <c r="C14" s="38"/>
      <c r="D14" s="38"/>
      <c r="E14" s="21" t="s">
        <v>201</v>
      </c>
      <c r="F14" s="82"/>
      <c r="G14" s="82"/>
      <c r="H14" s="82"/>
      <c r="I14" s="55"/>
      <c r="J14" s="55"/>
      <c r="K14" s="5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38"/>
    </row>
    <row r="15" spans="1:24" ht="22.5" customHeight="1">
      <c r="A15" s="37" t="s">
        <v>202</v>
      </c>
      <c r="B15" s="38" t="s">
        <v>195</v>
      </c>
      <c r="C15" s="38" t="s">
        <v>199</v>
      </c>
      <c r="D15" s="38" t="s">
        <v>199</v>
      </c>
      <c r="E15" s="23" t="s">
        <v>203</v>
      </c>
      <c r="F15" s="72">
        <f>SUM(G15,H15)</f>
        <v>84083.3</v>
      </c>
      <c r="G15" s="72">
        <v>83086.8</v>
      </c>
      <c r="H15" s="72">
        <v>996.5</v>
      </c>
      <c r="I15" s="87">
        <v>113846</v>
      </c>
      <c r="J15" s="87">
        <v>111846</v>
      </c>
      <c r="K15" s="87">
        <v>2000</v>
      </c>
      <c r="L15" s="25">
        <v>127045</v>
      </c>
      <c r="M15" s="25">
        <v>125045</v>
      </c>
      <c r="N15" s="25">
        <v>5000</v>
      </c>
      <c r="O15" s="25">
        <f>SUM(L15-I15)</f>
        <v>13199</v>
      </c>
      <c r="P15" s="25">
        <f>SUM(M15-J15)</f>
        <v>13199</v>
      </c>
      <c r="Q15" s="25">
        <f>SUM(N15-K15)</f>
        <v>3000</v>
      </c>
      <c r="R15" s="25">
        <v>140780</v>
      </c>
      <c r="S15" s="25">
        <v>137780</v>
      </c>
      <c r="T15" s="25">
        <v>3000</v>
      </c>
      <c r="U15" s="25">
        <v>150945</v>
      </c>
      <c r="V15" s="25">
        <v>150945</v>
      </c>
      <c r="W15" s="25">
        <v>0</v>
      </c>
      <c r="X15" s="138"/>
    </row>
    <row r="16" spans="1:24" ht="12.75" customHeight="1">
      <c r="A16" s="37" t="s">
        <v>204</v>
      </c>
      <c r="B16" s="38" t="s">
        <v>195</v>
      </c>
      <c r="C16" s="38" t="s">
        <v>199</v>
      </c>
      <c r="D16" s="38" t="s">
        <v>205</v>
      </c>
      <c r="E16" s="23" t="s">
        <v>206</v>
      </c>
      <c r="F16" s="82"/>
      <c r="G16" s="82"/>
      <c r="H16" s="82"/>
      <c r="I16" s="82"/>
      <c r="J16" s="82"/>
      <c r="K16" s="8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63"/>
      <c r="X16" s="138"/>
    </row>
    <row r="17" spans="1:256" s="6" customFormat="1" ht="27.75" customHeight="1">
      <c r="A17" s="15" t="s">
        <v>207</v>
      </c>
      <c r="B17" s="12" t="s">
        <v>195</v>
      </c>
      <c r="C17" s="12" t="s">
        <v>205</v>
      </c>
      <c r="D17" s="12" t="s">
        <v>196</v>
      </c>
      <c r="E17" s="40" t="s">
        <v>208</v>
      </c>
      <c r="F17" s="72">
        <f>SUM(G17,H17)</f>
        <v>1670.4</v>
      </c>
      <c r="G17" s="72">
        <v>1670.4</v>
      </c>
      <c r="H17" s="81"/>
      <c r="I17" s="92">
        <v>1500</v>
      </c>
      <c r="J17" s="92">
        <v>1500</v>
      </c>
      <c r="K17" s="79">
        <v>0</v>
      </c>
      <c r="L17" s="25">
        <v>3270</v>
      </c>
      <c r="M17" s="25">
        <v>3270</v>
      </c>
      <c r="N17" s="25">
        <v>0</v>
      </c>
      <c r="O17" s="25">
        <f>SUM(L17-I17)</f>
        <v>1770</v>
      </c>
      <c r="P17" s="25">
        <f>SUM(M17-J17)</f>
        <v>1770</v>
      </c>
      <c r="Q17" s="25">
        <v>0</v>
      </c>
      <c r="R17" s="25">
        <v>3200</v>
      </c>
      <c r="S17" s="25">
        <v>3200</v>
      </c>
      <c r="T17" s="25">
        <v>0</v>
      </c>
      <c r="U17" s="25">
        <v>4000</v>
      </c>
      <c r="V17" s="25">
        <v>4000</v>
      </c>
      <c r="W17" s="25">
        <v>0</v>
      </c>
      <c r="X17" s="13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7"/>
      <c r="B18" s="38"/>
      <c r="C18" s="38"/>
      <c r="D18" s="38"/>
      <c r="E18" s="21" t="s">
        <v>201</v>
      </c>
      <c r="F18" s="82"/>
      <c r="G18" s="82"/>
      <c r="H18" s="82"/>
      <c r="I18" s="87"/>
      <c r="J18" s="87"/>
      <c r="K18" s="8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63"/>
      <c r="X18" s="138"/>
    </row>
    <row r="19" spans="1:24" ht="27" customHeight="1">
      <c r="A19" s="37" t="s">
        <v>209</v>
      </c>
      <c r="B19" s="38" t="s">
        <v>195</v>
      </c>
      <c r="C19" s="38" t="s">
        <v>205</v>
      </c>
      <c r="D19" s="38" t="s">
        <v>199</v>
      </c>
      <c r="E19" s="23" t="s">
        <v>210</v>
      </c>
      <c r="F19" s="72">
        <f>SUM(G19,H19)</f>
        <v>1670.4</v>
      </c>
      <c r="G19" s="72">
        <v>1670.4</v>
      </c>
      <c r="H19" s="82"/>
      <c r="I19" s="92">
        <v>1500</v>
      </c>
      <c r="J19" s="92">
        <v>1500</v>
      </c>
      <c r="K19" s="79">
        <v>0</v>
      </c>
      <c r="L19" s="25">
        <v>3270</v>
      </c>
      <c r="M19" s="25">
        <v>3270</v>
      </c>
      <c r="N19" s="25">
        <v>0</v>
      </c>
      <c r="O19" s="25">
        <f>SUM(L19-I19)</f>
        <v>1770</v>
      </c>
      <c r="P19" s="25">
        <f>SUM(M19-J19)</f>
        <v>1770</v>
      </c>
      <c r="Q19" s="25">
        <v>0</v>
      </c>
      <c r="R19" s="25">
        <v>3200</v>
      </c>
      <c r="S19" s="25">
        <v>3200</v>
      </c>
      <c r="T19" s="25">
        <v>0</v>
      </c>
      <c r="U19" s="25">
        <v>4000</v>
      </c>
      <c r="V19" s="25">
        <v>4000</v>
      </c>
      <c r="W19" s="25">
        <v>0</v>
      </c>
      <c r="X19" s="138"/>
    </row>
    <row r="20" spans="1:24" ht="42" customHeight="1">
      <c r="A20" s="37" t="s">
        <v>211</v>
      </c>
      <c r="B20" s="38" t="s">
        <v>195</v>
      </c>
      <c r="C20" s="38" t="s">
        <v>212</v>
      </c>
      <c r="D20" s="38" t="s">
        <v>196</v>
      </c>
      <c r="E20" s="39" t="s">
        <v>213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138"/>
    </row>
    <row r="21" spans="1:24" ht="12.75" customHeight="1">
      <c r="A21" s="37"/>
      <c r="B21" s="38"/>
      <c r="C21" s="38"/>
      <c r="D21" s="38"/>
      <c r="E21" s="21" t="s">
        <v>201</v>
      </c>
      <c r="F21" s="82"/>
      <c r="G21" s="82"/>
      <c r="H21" s="82"/>
      <c r="I21" s="82"/>
      <c r="J21" s="82"/>
      <c r="K21" s="8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3"/>
      <c r="X21" s="138"/>
    </row>
    <row r="22" spans="1:24" ht="30" customHeight="1">
      <c r="A22" s="37" t="s">
        <v>214</v>
      </c>
      <c r="B22" s="38" t="s">
        <v>195</v>
      </c>
      <c r="C22" s="38" t="s">
        <v>212</v>
      </c>
      <c r="D22" s="38" t="s">
        <v>199</v>
      </c>
      <c r="E22" s="23" t="s">
        <v>213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138"/>
    </row>
    <row r="23" spans="1:24" ht="28.5" customHeight="1">
      <c r="A23" s="37" t="s">
        <v>215</v>
      </c>
      <c r="B23" s="38" t="s">
        <v>195</v>
      </c>
      <c r="C23" s="38" t="s">
        <v>216</v>
      </c>
      <c r="D23" s="38" t="s">
        <v>196</v>
      </c>
      <c r="E23" s="39" t="s">
        <v>217</v>
      </c>
      <c r="F23" s="72">
        <f>SUM(G23,H23)</f>
        <v>1042.8</v>
      </c>
      <c r="G23" s="72">
        <v>1042.8</v>
      </c>
      <c r="H23" s="87">
        <v>0</v>
      </c>
      <c r="I23" s="87">
        <v>2500</v>
      </c>
      <c r="J23" s="87">
        <v>2500</v>
      </c>
      <c r="K23" s="79">
        <v>0</v>
      </c>
      <c r="L23" s="25">
        <v>2950</v>
      </c>
      <c r="M23" s="25">
        <v>2950</v>
      </c>
      <c r="N23" s="25">
        <v>0</v>
      </c>
      <c r="O23" s="25">
        <f>SUM(L23-I23)</f>
        <v>450</v>
      </c>
      <c r="P23" s="25">
        <f>SUM(M23-J23)</f>
        <v>450</v>
      </c>
      <c r="Q23" s="25">
        <f>SUM(N23-K23)</f>
        <v>0</v>
      </c>
      <c r="R23" s="25">
        <v>2580</v>
      </c>
      <c r="S23" s="25">
        <v>2580</v>
      </c>
      <c r="T23" s="25">
        <f>SUM(Q23-N23)</f>
        <v>0</v>
      </c>
      <c r="U23" s="25">
        <v>2250</v>
      </c>
      <c r="V23" s="25">
        <v>2250</v>
      </c>
      <c r="W23" s="25">
        <v>0</v>
      </c>
      <c r="X23" s="138"/>
    </row>
    <row r="24" spans="1:24" ht="12.75" customHeight="1">
      <c r="A24" s="37"/>
      <c r="B24" s="38"/>
      <c r="C24" s="38"/>
      <c r="D24" s="38"/>
      <c r="E24" s="21" t="s">
        <v>201</v>
      </c>
      <c r="F24" s="82"/>
      <c r="G24" s="82"/>
      <c r="H24" s="82"/>
      <c r="I24" s="82"/>
      <c r="J24" s="82"/>
      <c r="K24" s="8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63"/>
      <c r="X24" s="138"/>
    </row>
    <row r="25" spans="1:24" ht="30.75" customHeight="1">
      <c r="A25" s="37" t="s">
        <v>218</v>
      </c>
      <c r="B25" s="38" t="s">
        <v>195</v>
      </c>
      <c r="C25" s="38" t="s">
        <v>216</v>
      </c>
      <c r="D25" s="38" t="s">
        <v>199</v>
      </c>
      <c r="E25" s="23" t="s">
        <v>217</v>
      </c>
      <c r="F25" s="72">
        <f>SUM(G25,H25)</f>
        <v>1042.8</v>
      </c>
      <c r="G25" s="72">
        <v>1042.8</v>
      </c>
      <c r="H25" s="87">
        <v>0</v>
      </c>
      <c r="I25" s="87">
        <v>2500</v>
      </c>
      <c r="J25" s="87">
        <v>2500</v>
      </c>
      <c r="K25" s="79">
        <v>0</v>
      </c>
      <c r="L25" s="25">
        <v>2950</v>
      </c>
      <c r="M25" s="25">
        <v>2950</v>
      </c>
      <c r="N25" s="25">
        <v>0</v>
      </c>
      <c r="O25" s="25">
        <f aca="true" t="shared" si="1" ref="O25:Q26">SUM(L25-I25)</f>
        <v>450</v>
      </c>
      <c r="P25" s="25">
        <f t="shared" si="1"/>
        <v>450</v>
      </c>
      <c r="Q25" s="25">
        <f t="shared" si="1"/>
        <v>0</v>
      </c>
      <c r="R25" s="25">
        <v>2580</v>
      </c>
      <c r="S25" s="25">
        <v>2580</v>
      </c>
      <c r="T25" s="25">
        <f>SUM(Q25-N25)</f>
        <v>0</v>
      </c>
      <c r="U25" s="25">
        <v>2250</v>
      </c>
      <c r="V25" s="25">
        <v>2250</v>
      </c>
      <c r="W25" s="25">
        <v>0</v>
      </c>
      <c r="X25" s="138"/>
    </row>
    <row r="26" spans="1:24" ht="12.75" customHeight="1">
      <c r="A26" s="37" t="s">
        <v>219</v>
      </c>
      <c r="B26" s="38" t="s">
        <v>220</v>
      </c>
      <c r="C26" s="38" t="s">
        <v>196</v>
      </c>
      <c r="D26" s="38" t="s">
        <v>196</v>
      </c>
      <c r="E26" s="39" t="s">
        <v>221</v>
      </c>
      <c r="F26" s="87">
        <v>300</v>
      </c>
      <c r="G26" s="87">
        <v>0</v>
      </c>
      <c r="H26" s="87">
        <v>300</v>
      </c>
      <c r="I26" s="81">
        <v>400</v>
      </c>
      <c r="J26" s="81">
        <v>400</v>
      </c>
      <c r="K26" s="79">
        <v>0</v>
      </c>
      <c r="L26" s="139">
        <v>400</v>
      </c>
      <c r="M26" s="139">
        <v>400</v>
      </c>
      <c r="N26" s="79">
        <v>0</v>
      </c>
      <c r="O26" s="25">
        <f t="shared" si="1"/>
        <v>0</v>
      </c>
      <c r="P26" s="25">
        <f t="shared" si="1"/>
        <v>0</v>
      </c>
      <c r="Q26" s="25">
        <f t="shared" si="1"/>
        <v>0</v>
      </c>
      <c r="R26" s="25">
        <v>1000</v>
      </c>
      <c r="S26" s="25">
        <f>SUM(R26)</f>
        <v>1000</v>
      </c>
      <c r="T26" s="25">
        <f>SUM(Q26-N26)</f>
        <v>0</v>
      </c>
      <c r="U26" s="25">
        <v>1000</v>
      </c>
      <c r="V26" s="25">
        <f>SUM(U26)</f>
        <v>1000</v>
      </c>
      <c r="W26" s="25">
        <f>SUM(T26-Q26)</f>
        <v>0</v>
      </c>
      <c r="X26" s="138"/>
    </row>
    <row r="27" spans="1:24" ht="12.75" customHeight="1">
      <c r="A27" s="37"/>
      <c r="B27" s="38"/>
      <c r="C27" s="38"/>
      <c r="D27" s="38"/>
      <c r="E27" s="21" t="s">
        <v>5</v>
      </c>
      <c r="F27" s="82"/>
      <c r="G27" s="82"/>
      <c r="H27" s="82"/>
      <c r="I27" s="82"/>
      <c r="J27" s="82"/>
      <c r="K27" s="8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3"/>
      <c r="X27" s="138"/>
    </row>
    <row r="28" spans="1:24" ht="25.5" customHeight="1">
      <c r="A28" s="37" t="s">
        <v>222</v>
      </c>
      <c r="B28" s="38" t="s">
        <v>220</v>
      </c>
      <c r="C28" s="38" t="s">
        <v>223</v>
      </c>
      <c r="D28" s="38" t="s">
        <v>196</v>
      </c>
      <c r="E28" s="39" t="s">
        <v>224</v>
      </c>
      <c r="F28" s="87">
        <v>300</v>
      </c>
      <c r="G28" s="87">
        <v>0</v>
      </c>
      <c r="H28" s="87">
        <v>300</v>
      </c>
      <c r="I28" s="87">
        <v>400</v>
      </c>
      <c r="J28" s="87">
        <v>400</v>
      </c>
      <c r="K28" s="79">
        <v>0</v>
      </c>
      <c r="L28" s="139">
        <v>400</v>
      </c>
      <c r="M28" s="139">
        <v>400</v>
      </c>
      <c r="N28" s="79">
        <v>0</v>
      </c>
      <c r="O28" s="25">
        <f>SUM(L28-I28)</f>
        <v>0</v>
      </c>
      <c r="P28" s="25">
        <f>SUM(M28-J28)</f>
        <v>0</v>
      </c>
      <c r="Q28" s="25">
        <f>SUM(N28-K28)</f>
        <v>0</v>
      </c>
      <c r="R28" s="25">
        <v>1000</v>
      </c>
      <c r="S28" s="25">
        <f>SUM(R28)</f>
        <v>1000</v>
      </c>
      <c r="T28" s="25">
        <f>SUM(Q28-N28)</f>
        <v>0</v>
      </c>
      <c r="U28" s="25">
        <v>1000</v>
      </c>
      <c r="V28" s="25">
        <f>SUM(U28)</f>
        <v>1000</v>
      </c>
      <c r="W28" s="25">
        <f>SUM(T28-Q28)</f>
        <v>0</v>
      </c>
      <c r="X28" s="138"/>
    </row>
    <row r="29" spans="1:24" ht="12.75" customHeight="1">
      <c r="A29" s="37"/>
      <c r="B29" s="38"/>
      <c r="C29" s="38"/>
      <c r="D29" s="38"/>
      <c r="E29" s="21" t="s">
        <v>201</v>
      </c>
      <c r="F29" s="82"/>
      <c r="G29" s="82"/>
      <c r="H29" s="82"/>
      <c r="I29" s="87"/>
      <c r="J29" s="87"/>
      <c r="K29" s="8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63"/>
      <c r="X29" s="138"/>
    </row>
    <row r="30" spans="1:24" ht="25.5" customHeight="1">
      <c r="A30" s="37" t="s">
        <v>225</v>
      </c>
      <c r="B30" s="38" t="s">
        <v>220</v>
      </c>
      <c r="C30" s="38" t="s">
        <v>223</v>
      </c>
      <c r="D30" s="38" t="s">
        <v>199</v>
      </c>
      <c r="E30" s="23" t="s">
        <v>224</v>
      </c>
      <c r="F30" s="87">
        <v>300</v>
      </c>
      <c r="G30" s="87">
        <v>0</v>
      </c>
      <c r="H30" s="87">
        <v>300</v>
      </c>
      <c r="I30" s="87">
        <v>400</v>
      </c>
      <c r="J30" s="87">
        <v>400</v>
      </c>
      <c r="K30" s="79">
        <v>0</v>
      </c>
      <c r="L30" s="139">
        <v>400</v>
      </c>
      <c r="M30" s="139">
        <v>400</v>
      </c>
      <c r="N30" s="79">
        <v>0</v>
      </c>
      <c r="O30" s="25">
        <f>SUM(L30-I30)</f>
        <v>0</v>
      </c>
      <c r="P30" s="25">
        <f>SUM(M30-J30)</f>
        <v>0</v>
      </c>
      <c r="Q30" s="25">
        <f>SUM(N30-K30)</f>
        <v>0</v>
      </c>
      <c r="R30" s="25">
        <v>1000</v>
      </c>
      <c r="S30" s="25">
        <f>SUM(R30)</f>
        <v>1000</v>
      </c>
      <c r="T30" s="25">
        <f>SUM(Q30-N30)</f>
        <v>0</v>
      </c>
      <c r="U30" s="25">
        <v>1000</v>
      </c>
      <c r="V30" s="25">
        <f>SUM(U30)</f>
        <v>1000</v>
      </c>
      <c r="W30" s="25">
        <f>SUM(T30-Q30)</f>
        <v>0</v>
      </c>
      <c r="X30" s="138"/>
    </row>
    <row r="31" spans="1:24" ht="30" customHeight="1">
      <c r="A31" s="37" t="s">
        <v>226</v>
      </c>
      <c r="B31" s="38" t="s">
        <v>220</v>
      </c>
      <c r="C31" s="38" t="s">
        <v>212</v>
      </c>
      <c r="D31" s="38" t="s">
        <v>196</v>
      </c>
      <c r="E31" s="39" t="s">
        <v>227</v>
      </c>
      <c r="F31" s="81"/>
      <c r="G31" s="81"/>
      <c r="H31" s="81"/>
      <c r="I31" s="81"/>
      <c r="J31" s="81"/>
      <c r="K31" s="8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63"/>
      <c r="X31" s="138"/>
    </row>
    <row r="32" spans="1:24" ht="12.75" customHeight="1">
      <c r="A32" s="37"/>
      <c r="B32" s="38"/>
      <c r="C32" s="38"/>
      <c r="D32" s="38"/>
      <c r="E32" s="21" t="s">
        <v>201</v>
      </c>
      <c r="F32" s="82"/>
      <c r="G32" s="82"/>
      <c r="H32" s="82"/>
      <c r="I32" s="82"/>
      <c r="J32" s="82"/>
      <c r="K32" s="8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63"/>
      <c r="X32" s="138"/>
    </row>
    <row r="33" spans="1:24" ht="20.25" customHeight="1">
      <c r="A33" s="37" t="s">
        <v>228</v>
      </c>
      <c r="B33" s="38" t="s">
        <v>220</v>
      </c>
      <c r="C33" s="38" t="s">
        <v>212</v>
      </c>
      <c r="D33" s="38" t="s">
        <v>199</v>
      </c>
      <c r="E33" s="23" t="s">
        <v>227</v>
      </c>
      <c r="F33" s="82"/>
      <c r="G33" s="82"/>
      <c r="H33" s="82"/>
      <c r="I33" s="82"/>
      <c r="J33" s="82"/>
      <c r="K33" s="82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62"/>
      <c r="X33" s="138"/>
    </row>
    <row r="34" spans="1:24" ht="24" customHeight="1">
      <c r="A34" s="37" t="s">
        <v>229</v>
      </c>
      <c r="B34" s="38" t="s">
        <v>230</v>
      </c>
      <c r="C34" s="38" t="s">
        <v>196</v>
      </c>
      <c r="D34" s="38" t="s">
        <v>196</v>
      </c>
      <c r="E34" s="39" t="s">
        <v>231</v>
      </c>
      <c r="F34" s="81">
        <v>13806.3</v>
      </c>
      <c r="G34" s="81">
        <v>12335.1</v>
      </c>
      <c r="H34" s="81">
        <v>1471.2</v>
      </c>
      <c r="I34" s="81">
        <v>-193289.5</v>
      </c>
      <c r="J34" s="81">
        <v>10710.5</v>
      </c>
      <c r="K34" s="92">
        <v>-204000</v>
      </c>
      <c r="L34" s="25">
        <v>52000</v>
      </c>
      <c r="M34" s="25">
        <v>11000</v>
      </c>
      <c r="N34" s="25">
        <v>41000</v>
      </c>
      <c r="O34" s="25">
        <f>SUM(L34-I34)</f>
        <v>245289.5</v>
      </c>
      <c r="P34" s="25">
        <f>SUM(M34-J34)</f>
        <v>289.5</v>
      </c>
      <c r="Q34" s="25">
        <f>SUM(N34-K34)</f>
        <v>245000</v>
      </c>
      <c r="R34" s="25">
        <v>42000</v>
      </c>
      <c r="S34" s="25">
        <v>14000</v>
      </c>
      <c r="T34" s="25">
        <v>28000</v>
      </c>
      <c r="U34" s="25">
        <v>63000</v>
      </c>
      <c r="V34" s="25">
        <v>16000</v>
      </c>
      <c r="W34" s="25">
        <v>47000</v>
      </c>
      <c r="X34" s="138"/>
    </row>
    <row r="35" spans="1:24" ht="12.75" customHeight="1">
      <c r="A35" s="37"/>
      <c r="B35" s="38"/>
      <c r="C35" s="38"/>
      <c r="D35" s="38"/>
      <c r="E35" s="21" t="s">
        <v>5</v>
      </c>
      <c r="F35" s="82"/>
      <c r="G35" s="82"/>
      <c r="H35" s="82"/>
      <c r="I35" s="82"/>
      <c r="J35" s="82"/>
      <c r="K35" s="8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63"/>
      <c r="X35" s="138"/>
    </row>
    <row r="36" spans="1:24" ht="33.75" customHeight="1">
      <c r="A36" s="37" t="s">
        <v>232</v>
      </c>
      <c r="B36" s="38" t="s">
        <v>230</v>
      </c>
      <c r="C36" s="38" t="s">
        <v>199</v>
      </c>
      <c r="D36" s="38" t="s">
        <v>196</v>
      </c>
      <c r="E36" s="39" t="s">
        <v>233</v>
      </c>
      <c r="F36" s="81"/>
      <c r="G36" s="81"/>
      <c r="H36" s="81"/>
      <c r="I36" s="81"/>
      <c r="J36" s="81"/>
      <c r="K36" s="81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63"/>
      <c r="X36" s="138"/>
    </row>
    <row r="37" spans="1:24" ht="12.75" customHeight="1">
      <c r="A37" s="37"/>
      <c r="B37" s="38"/>
      <c r="C37" s="38"/>
      <c r="D37" s="38"/>
      <c r="E37" s="21" t="s">
        <v>201</v>
      </c>
      <c r="F37" s="82"/>
      <c r="G37" s="82"/>
      <c r="H37" s="82"/>
      <c r="I37" s="82"/>
      <c r="J37" s="82"/>
      <c r="K37" s="82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62"/>
      <c r="X37" s="138"/>
    </row>
    <row r="38" spans="1:24" ht="27.75" customHeight="1">
      <c r="A38" s="37" t="s">
        <v>234</v>
      </c>
      <c r="B38" s="38" t="s">
        <v>230</v>
      </c>
      <c r="C38" s="38" t="s">
        <v>199</v>
      </c>
      <c r="D38" s="38" t="s">
        <v>199</v>
      </c>
      <c r="E38" s="23" t="s">
        <v>235</v>
      </c>
      <c r="F38" s="82"/>
      <c r="G38" s="82"/>
      <c r="H38" s="82"/>
      <c r="I38" s="82"/>
      <c r="J38" s="82"/>
      <c r="K38" s="8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63"/>
      <c r="X38" s="138"/>
    </row>
    <row r="39" spans="1:24" ht="30" customHeight="1">
      <c r="A39" s="37" t="s">
        <v>236</v>
      </c>
      <c r="B39" s="38" t="s">
        <v>230</v>
      </c>
      <c r="C39" s="38" t="s">
        <v>223</v>
      </c>
      <c r="D39" s="38" t="s">
        <v>196</v>
      </c>
      <c r="E39" s="39" t="s">
        <v>237</v>
      </c>
      <c r="F39" s="81">
        <v>321.7</v>
      </c>
      <c r="G39" s="81"/>
      <c r="H39" s="81">
        <v>321.7</v>
      </c>
      <c r="I39" s="93">
        <v>16050</v>
      </c>
      <c r="J39" s="93">
        <v>150</v>
      </c>
      <c r="K39" s="87">
        <v>16000</v>
      </c>
      <c r="L39" s="25">
        <v>30000</v>
      </c>
      <c r="M39" s="25">
        <v>0</v>
      </c>
      <c r="N39" s="25">
        <v>30000</v>
      </c>
      <c r="O39" s="25">
        <f>SUM(L39-I39)</f>
        <v>13950</v>
      </c>
      <c r="P39" s="25">
        <f>SUM(M39-J39)</f>
        <v>-150</v>
      </c>
      <c r="Q39" s="25">
        <f>SUM(N39-K39)</f>
        <v>14000</v>
      </c>
      <c r="R39" s="25"/>
      <c r="S39" s="25"/>
      <c r="T39" s="25"/>
      <c r="U39" s="25"/>
      <c r="V39" s="25"/>
      <c r="W39" s="63"/>
      <c r="X39" s="138"/>
    </row>
    <row r="40" spans="1:24" ht="12.75" customHeight="1">
      <c r="A40" s="37"/>
      <c r="B40" s="38"/>
      <c r="C40" s="38"/>
      <c r="D40" s="38"/>
      <c r="E40" s="21" t="s">
        <v>201</v>
      </c>
      <c r="F40" s="82"/>
      <c r="G40" s="82"/>
      <c r="H40" s="82"/>
      <c r="I40" s="87"/>
      <c r="J40" s="87"/>
      <c r="K40" s="87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63"/>
      <c r="X40" s="138"/>
    </row>
    <row r="41" spans="1:24" ht="12.75" customHeight="1">
      <c r="A41" s="37" t="s">
        <v>238</v>
      </c>
      <c r="B41" s="38" t="s">
        <v>230</v>
      </c>
      <c r="C41" s="38" t="s">
        <v>223</v>
      </c>
      <c r="D41" s="38" t="s">
        <v>239</v>
      </c>
      <c r="E41" s="23" t="s">
        <v>240</v>
      </c>
      <c r="F41" s="82">
        <v>321.7</v>
      </c>
      <c r="G41" s="82"/>
      <c r="H41" s="82">
        <v>321.7</v>
      </c>
      <c r="I41" s="87">
        <v>16150</v>
      </c>
      <c r="J41" s="87">
        <v>150</v>
      </c>
      <c r="K41" s="87">
        <v>16000</v>
      </c>
      <c r="L41" s="25">
        <v>30000</v>
      </c>
      <c r="M41" s="25">
        <v>0</v>
      </c>
      <c r="N41" s="25">
        <v>30000</v>
      </c>
      <c r="O41" s="25">
        <f>SUM(L41-I41)</f>
        <v>13850</v>
      </c>
      <c r="P41" s="25">
        <f>SUM(M41-J41)</f>
        <v>-150</v>
      </c>
      <c r="Q41" s="25">
        <f>SUM(N41-K41)</f>
        <v>14000</v>
      </c>
      <c r="R41" s="19"/>
      <c r="S41" s="19"/>
      <c r="T41" s="19"/>
      <c r="U41" s="19"/>
      <c r="V41" s="19"/>
      <c r="W41" s="62"/>
      <c r="X41" s="138"/>
    </row>
    <row r="42" spans="1:24" ht="23.25" customHeight="1">
      <c r="A42" s="37" t="s">
        <v>241</v>
      </c>
      <c r="B42" s="38" t="s">
        <v>230</v>
      </c>
      <c r="C42" s="38" t="s">
        <v>205</v>
      </c>
      <c r="D42" s="38" t="s">
        <v>196</v>
      </c>
      <c r="E42" s="39" t="s">
        <v>242</v>
      </c>
      <c r="F42" s="81"/>
      <c r="G42" s="81"/>
      <c r="H42" s="81"/>
      <c r="I42" s="92"/>
      <c r="J42" s="92"/>
      <c r="K42" s="9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63"/>
      <c r="X42" s="138"/>
    </row>
    <row r="43" spans="1:24" ht="12.75" customHeight="1">
      <c r="A43" s="37"/>
      <c r="B43" s="38"/>
      <c r="C43" s="38"/>
      <c r="D43" s="38"/>
      <c r="E43" s="21" t="s">
        <v>201</v>
      </c>
      <c r="F43" s="82"/>
      <c r="G43" s="82"/>
      <c r="H43" s="82"/>
      <c r="I43" s="87"/>
      <c r="J43" s="87"/>
      <c r="K43" s="8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62"/>
      <c r="X43" s="138"/>
    </row>
    <row r="44" spans="1:24" ht="12.75" customHeight="1">
      <c r="A44" s="37" t="s">
        <v>243</v>
      </c>
      <c r="B44" s="38" t="s">
        <v>230</v>
      </c>
      <c r="C44" s="38" t="s">
        <v>205</v>
      </c>
      <c r="D44" s="38" t="s">
        <v>212</v>
      </c>
      <c r="E44" s="23" t="s">
        <v>244</v>
      </c>
      <c r="F44" s="82"/>
      <c r="G44" s="82"/>
      <c r="H44" s="82"/>
      <c r="I44" s="87"/>
      <c r="J44" s="87"/>
      <c r="K44" s="87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63"/>
      <c r="X44" s="138"/>
    </row>
    <row r="45" spans="1:24" ht="24" customHeight="1">
      <c r="A45" s="37" t="s">
        <v>245</v>
      </c>
      <c r="B45" s="38" t="s">
        <v>230</v>
      </c>
      <c r="C45" s="38" t="s">
        <v>212</v>
      </c>
      <c r="D45" s="38" t="s">
        <v>196</v>
      </c>
      <c r="E45" s="39" t="s">
        <v>246</v>
      </c>
      <c r="F45" s="72">
        <f>SUM(G45,H45)</f>
        <v>43894.6</v>
      </c>
      <c r="G45" s="72">
        <v>12013.4</v>
      </c>
      <c r="H45" s="72">
        <v>31881.2</v>
      </c>
      <c r="I45" s="25">
        <v>65560.5</v>
      </c>
      <c r="J45" s="25">
        <v>10560.5</v>
      </c>
      <c r="K45" s="25">
        <v>55000</v>
      </c>
      <c r="L45" s="25">
        <v>84000</v>
      </c>
      <c r="M45" s="25">
        <v>11000</v>
      </c>
      <c r="N45" s="25">
        <v>73000</v>
      </c>
      <c r="O45" s="25">
        <f>SUM(L45-I45)</f>
        <v>18439.5</v>
      </c>
      <c r="P45" s="25">
        <f>SUM(M45-J45)</f>
        <v>439.5</v>
      </c>
      <c r="Q45" s="25">
        <f>SUM(N45-K45)</f>
        <v>18000</v>
      </c>
      <c r="R45" s="25">
        <v>87000</v>
      </c>
      <c r="S45" s="25">
        <v>14000</v>
      </c>
      <c r="T45" s="25">
        <v>73000</v>
      </c>
      <c r="U45" s="25">
        <v>93000</v>
      </c>
      <c r="V45" s="25">
        <v>16000</v>
      </c>
      <c r="W45" s="25">
        <v>77000</v>
      </c>
      <c r="X45" s="138"/>
    </row>
    <row r="46" spans="1:24" ht="12.75" customHeight="1">
      <c r="A46" s="37"/>
      <c r="B46" s="38"/>
      <c r="C46" s="38"/>
      <c r="D46" s="38"/>
      <c r="E46" s="21" t="s">
        <v>201</v>
      </c>
      <c r="F46" s="82"/>
      <c r="G46" s="82"/>
      <c r="H46" s="82"/>
      <c r="I46" s="87"/>
      <c r="J46" s="87"/>
      <c r="K46" s="8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62"/>
      <c r="X46" s="138"/>
    </row>
    <row r="47" spans="1:24" ht="12.75" customHeight="1">
      <c r="A47" s="37" t="s">
        <v>247</v>
      </c>
      <c r="B47" s="38" t="s">
        <v>230</v>
      </c>
      <c r="C47" s="38" t="s">
        <v>212</v>
      </c>
      <c r="D47" s="38" t="s">
        <v>199</v>
      </c>
      <c r="E47" s="23" t="s">
        <v>248</v>
      </c>
      <c r="F47" s="72">
        <f>SUM(G47,H47)</f>
        <v>43894.6</v>
      </c>
      <c r="G47" s="72">
        <v>12013.4</v>
      </c>
      <c r="H47" s="72">
        <v>31881.2</v>
      </c>
      <c r="I47" s="87">
        <v>65560.5</v>
      </c>
      <c r="J47" s="87">
        <v>10560.5</v>
      </c>
      <c r="K47" s="87">
        <v>55000</v>
      </c>
      <c r="L47" s="25">
        <v>84000</v>
      </c>
      <c r="M47" s="25">
        <v>11000</v>
      </c>
      <c r="N47" s="25">
        <v>73000</v>
      </c>
      <c r="O47" s="25">
        <f>SUM(L47-I47)</f>
        <v>18439.5</v>
      </c>
      <c r="P47" s="25">
        <f>SUM(M47-J47)</f>
        <v>439.5</v>
      </c>
      <c r="Q47" s="25">
        <f>SUM(N47-K47)</f>
        <v>18000</v>
      </c>
      <c r="R47" s="25">
        <v>87000</v>
      </c>
      <c r="S47" s="25">
        <v>14000</v>
      </c>
      <c r="T47" s="25">
        <v>73000</v>
      </c>
      <c r="U47" s="25">
        <v>93000</v>
      </c>
      <c r="V47" s="25">
        <v>16000</v>
      </c>
      <c r="W47" s="25">
        <v>77000</v>
      </c>
      <c r="X47" s="138"/>
    </row>
    <row r="48" spans="1:24" ht="12.75" customHeight="1">
      <c r="A48" s="37" t="s">
        <v>249</v>
      </c>
      <c r="B48" s="38" t="s">
        <v>230</v>
      </c>
      <c r="C48" s="38" t="s">
        <v>212</v>
      </c>
      <c r="D48" s="38" t="s">
        <v>212</v>
      </c>
      <c r="E48" s="23" t="s">
        <v>250</v>
      </c>
      <c r="F48" s="82"/>
      <c r="G48" s="82"/>
      <c r="H48" s="82"/>
      <c r="I48" s="82"/>
      <c r="J48" s="82"/>
      <c r="K48" s="8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63"/>
      <c r="X48" s="138"/>
    </row>
    <row r="49" spans="1:24" ht="26.25" customHeight="1">
      <c r="A49" s="37" t="s">
        <v>251</v>
      </c>
      <c r="B49" s="38" t="s">
        <v>230</v>
      </c>
      <c r="C49" s="38" t="s">
        <v>252</v>
      </c>
      <c r="D49" s="38" t="s">
        <v>196</v>
      </c>
      <c r="E49" s="39" t="s">
        <v>253</v>
      </c>
      <c r="F49" s="81"/>
      <c r="G49" s="81"/>
      <c r="H49" s="81"/>
      <c r="I49" s="81"/>
      <c r="J49" s="81"/>
      <c r="K49" s="8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62"/>
      <c r="X49" s="138"/>
    </row>
    <row r="50" spans="1:24" ht="12.75" customHeight="1">
      <c r="A50" s="37"/>
      <c r="B50" s="38"/>
      <c r="C50" s="38"/>
      <c r="D50" s="38"/>
      <c r="E50" s="21" t="s">
        <v>201</v>
      </c>
      <c r="F50" s="82"/>
      <c r="G50" s="82"/>
      <c r="H50" s="82"/>
      <c r="I50" s="82"/>
      <c r="J50" s="82"/>
      <c r="K50" s="8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63"/>
      <c r="X50" s="138"/>
    </row>
    <row r="51" spans="1:24" ht="12.75" customHeight="1">
      <c r="A51" s="37" t="s">
        <v>254</v>
      </c>
      <c r="B51" s="38" t="s">
        <v>230</v>
      </c>
      <c r="C51" s="38" t="s">
        <v>252</v>
      </c>
      <c r="D51" s="38" t="s">
        <v>205</v>
      </c>
      <c r="E51" s="21" t="s">
        <v>255</v>
      </c>
      <c r="F51" s="82"/>
      <c r="G51" s="82"/>
      <c r="H51" s="82"/>
      <c r="I51" s="82"/>
      <c r="J51" s="82"/>
      <c r="K51" s="8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63"/>
      <c r="X51" s="138"/>
    </row>
    <row r="52" spans="1:24" ht="30.75" customHeight="1">
      <c r="A52" s="37" t="s">
        <v>256</v>
      </c>
      <c r="B52" s="38" t="s">
        <v>230</v>
      </c>
      <c r="C52" s="38" t="s">
        <v>257</v>
      </c>
      <c r="D52" s="38" t="s">
        <v>196</v>
      </c>
      <c r="E52" s="39" t="s">
        <v>258</v>
      </c>
      <c r="F52" s="72">
        <f>SUM(G52,H52)</f>
        <v>-30410</v>
      </c>
      <c r="G52" s="72">
        <v>0</v>
      </c>
      <c r="H52" s="72">
        <v>-30410</v>
      </c>
      <c r="I52" s="87">
        <v>-275000</v>
      </c>
      <c r="J52" s="82">
        <v>0</v>
      </c>
      <c r="K52" s="87">
        <v>-275000</v>
      </c>
      <c r="L52" s="98" t="s">
        <v>763</v>
      </c>
      <c r="M52" s="25">
        <v>0</v>
      </c>
      <c r="N52" s="98" t="s">
        <v>763</v>
      </c>
      <c r="O52" s="25">
        <f>SUM(L52-I52)</f>
        <v>213000</v>
      </c>
      <c r="P52" s="25">
        <f>SUM(M52-J52)</f>
        <v>0</v>
      </c>
      <c r="Q52" s="25">
        <f>SUM(N52-K52)</f>
        <v>213000</v>
      </c>
      <c r="R52" s="98" t="s">
        <v>751</v>
      </c>
      <c r="S52" s="25">
        <v>0</v>
      </c>
      <c r="T52" s="98" t="s">
        <v>751</v>
      </c>
      <c r="U52" s="98" t="s">
        <v>756</v>
      </c>
      <c r="V52" s="25">
        <v>0</v>
      </c>
      <c r="W52" s="98" t="s">
        <v>756</v>
      </c>
      <c r="X52" s="138"/>
    </row>
    <row r="53" spans="1:24" ht="12.75" customHeight="1">
      <c r="A53" s="37"/>
      <c r="B53" s="38"/>
      <c r="C53" s="38"/>
      <c r="D53" s="38"/>
      <c r="E53" s="21" t="s">
        <v>201</v>
      </c>
      <c r="F53" s="82"/>
      <c r="G53" s="82"/>
      <c r="H53" s="82"/>
      <c r="I53" s="82"/>
      <c r="J53" s="82"/>
      <c r="K53" s="8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62"/>
      <c r="X53" s="138"/>
    </row>
    <row r="54" spans="1:24" ht="12.75" customHeight="1">
      <c r="A54" s="37" t="s">
        <v>259</v>
      </c>
      <c r="B54" s="38" t="s">
        <v>230</v>
      </c>
      <c r="C54" s="38" t="s">
        <v>257</v>
      </c>
      <c r="D54" s="38" t="s">
        <v>199</v>
      </c>
      <c r="E54" s="21" t="s">
        <v>258</v>
      </c>
      <c r="F54" s="72">
        <f>SUM(G54,H54)</f>
        <v>-30410</v>
      </c>
      <c r="G54" s="72">
        <v>0</v>
      </c>
      <c r="H54" s="72">
        <v>-30410</v>
      </c>
      <c r="I54" s="87">
        <v>-275000</v>
      </c>
      <c r="J54" s="82">
        <v>0</v>
      </c>
      <c r="K54" s="87">
        <v>-275000</v>
      </c>
      <c r="L54" s="98" t="s">
        <v>763</v>
      </c>
      <c r="M54" s="25">
        <v>0</v>
      </c>
      <c r="N54" s="98" t="s">
        <v>763</v>
      </c>
      <c r="O54" s="25">
        <f aca="true" t="shared" si="2" ref="O54:Q55">SUM(L54-I54)</f>
        <v>213000</v>
      </c>
      <c r="P54" s="25">
        <f t="shared" si="2"/>
        <v>0</v>
      </c>
      <c r="Q54" s="25">
        <f t="shared" si="2"/>
        <v>213000</v>
      </c>
      <c r="R54" s="98" t="s">
        <v>751</v>
      </c>
      <c r="S54" s="25">
        <v>0</v>
      </c>
      <c r="T54" s="98" t="s">
        <v>751</v>
      </c>
      <c r="U54" s="98" t="s">
        <v>756</v>
      </c>
      <c r="V54" s="25">
        <v>0</v>
      </c>
      <c r="W54" s="98" t="s">
        <v>756</v>
      </c>
      <c r="X54" s="138"/>
    </row>
    <row r="55" spans="1:24" ht="32.25" customHeight="1">
      <c r="A55" s="37" t="s">
        <v>260</v>
      </c>
      <c r="B55" s="38" t="s">
        <v>261</v>
      </c>
      <c r="C55" s="38" t="s">
        <v>196</v>
      </c>
      <c r="D55" s="38" t="s">
        <v>196</v>
      </c>
      <c r="E55" s="39" t="s">
        <v>262</v>
      </c>
      <c r="F55" s="72">
        <v>74975.7</v>
      </c>
      <c r="G55" s="72">
        <v>74975.7</v>
      </c>
      <c r="H55" s="25">
        <v>0</v>
      </c>
      <c r="I55" s="93">
        <v>92420</v>
      </c>
      <c r="J55" s="93">
        <v>82420</v>
      </c>
      <c r="K55" s="93">
        <v>10000</v>
      </c>
      <c r="L55" s="25">
        <v>117900</v>
      </c>
      <c r="M55" s="25">
        <v>103900</v>
      </c>
      <c r="N55" s="25">
        <v>14000</v>
      </c>
      <c r="O55" s="25">
        <f t="shared" si="2"/>
        <v>25480</v>
      </c>
      <c r="P55" s="25">
        <f t="shared" si="2"/>
        <v>21480</v>
      </c>
      <c r="Q55" s="25">
        <f t="shared" si="2"/>
        <v>4000</v>
      </c>
      <c r="R55" s="25">
        <v>124485</v>
      </c>
      <c r="S55" s="25">
        <v>124485</v>
      </c>
      <c r="T55" s="25">
        <v>0</v>
      </c>
      <c r="U55" s="25">
        <v>137330</v>
      </c>
      <c r="V55" s="25">
        <f>SUM(U55)</f>
        <v>137330</v>
      </c>
      <c r="W55" s="25">
        <v>0</v>
      </c>
      <c r="X55" s="138"/>
    </row>
    <row r="56" spans="1:24" ht="12.75" customHeight="1">
      <c r="A56" s="37"/>
      <c r="B56" s="38"/>
      <c r="C56" s="38"/>
      <c r="D56" s="38"/>
      <c r="E56" s="21" t="s">
        <v>5</v>
      </c>
      <c r="F56" s="82"/>
      <c r="G56" s="82"/>
      <c r="H56" s="82"/>
      <c r="I56" s="82"/>
      <c r="J56" s="82"/>
      <c r="K56" s="82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62"/>
      <c r="X56" s="138"/>
    </row>
    <row r="57" spans="1:256" s="6" customFormat="1" ht="27.75" customHeight="1">
      <c r="A57" s="15" t="s">
        <v>263</v>
      </c>
      <c r="B57" s="12" t="s">
        <v>261</v>
      </c>
      <c r="C57" s="12" t="s">
        <v>199</v>
      </c>
      <c r="D57" s="12" t="s">
        <v>196</v>
      </c>
      <c r="E57" s="40" t="s">
        <v>264</v>
      </c>
      <c r="F57" s="72">
        <f>SUM(G57,H57)</f>
        <v>73629.7</v>
      </c>
      <c r="G57" s="72">
        <v>73629.7</v>
      </c>
      <c r="H57" s="25">
        <v>0</v>
      </c>
      <c r="I57" s="93">
        <v>92420</v>
      </c>
      <c r="J57" s="93">
        <v>82420</v>
      </c>
      <c r="K57" s="93">
        <v>10000</v>
      </c>
      <c r="L57" s="25">
        <v>117900</v>
      </c>
      <c r="M57" s="25">
        <v>103900</v>
      </c>
      <c r="N57" s="25">
        <v>14000</v>
      </c>
      <c r="O57" s="25">
        <f>SUM(L57-I57)</f>
        <v>25480</v>
      </c>
      <c r="P57" s="25">
        <f>SUM(M57-J57)</f>
        <v>21480</v>
      </c>
      <c r="Q57" s="25">
        <f>SUM(N57-K57)</f>
        <v>4000</v>
      </c>
      <c r="R57" s="25">
        <v>124485</v>
      </c>
      <c r="S57" s="25">
        <v>124485</v>
      </c>
      <c r="T57" s="25">
        <v>0</v>
      </c>
      <c r="U57" s="25">
        <v>137330</v>
      </c>
      <c r="V57" s="25">
        <f>SUM(U57)</f>
        <v>137330</v>
      </c>
      <c r="W57" s="25">
        <v>0</v>
      </c>
      <c r="X57" s="13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4" ht="12.75" customHeight="1">
      <c r="A58" s="37"/>
      <c r="B58" s="38"/>
      <c r="C58" s="38"/>
      <c r="D58" s="38"/>
      <c r="E58" s="21" t="s">
        <v>201</v>
      </c>
      <c r="F58" s="82"/>
      <c r="G58" s="82"/>
      <c r="H58" s="82"/>
      <c r="I58" s="82"/>
      <c r="J58" s="82"/>
      <c r="K58" s="8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62"/>
      <c r="X58" s="138"/>
    </row>
    <row r="59" spans="1:24" ht="12.75" customHeight="1">
      <c r="A59" s="37" t="s">
        <v>265</v>
      </c>
      <c r="B59" s="38" t="s">
        <v>261</v>
      </c>
      <c r="C59" s="38" t="s">
        <v>199</v>
      </c>
      <c r="D59" s="38" t="s">
        <v>199</v>
      </c>
      <c r="E59" s="21" t="s">
        <v>264</v>
      </c>
      <c r="F59" s="72">
        <f>SUM(G59,H59)</f>
        <v>73629.7</v>
      </c>
      <c r="G59" s="72">
        <v>73629.7</v>
      </c>
      <c r="H59" s="25">
        <v>0</v>
      </c>
      <c r="I59" s="93">
        <v>92420</v>
      </c>
      <c r="J59" s="93">
        <v>82420</v>
      </c>
      <c r="K59" s="93">
        <v>10000</v>
      </c>
      <c r="L59" s="25">
        <v>117900</v>
      </c>
      <c r="M59" s="25">
        <v>103900</v>
      </c>
      <c r="N59" s="25">
        <v>14000</v>
      </c>
      <c r="O59" s="25">
        <f>SUM(L59-I59)</f>
        <v>25480</v>
      </c>
      <c r="P59" s="25">
        <f>SUM(M59-J59)</f>
        <v>21480</v>
      </c>
      <c r="Q59" s="25">
        <f>SUM(N59-K59)</f>
        <v>4000</v>
      </c>
      <c r="R59" s="25">
        <v>124485</v>
      </c>
      <c r="S59" s="25">
        <v>124485</v>
      </c>
      <c r="T59" s="25">
        <v>0</v>
      </c>
      <c r="U59" s="25">
        <v>137330</v>
      </c>
      <c r="V59" s="25">
        <f>SUM(U59)</f>
        <v>137330</v>
      </c>
      <c r="W59" s="25">
        <v>0</v>
      </c>
      <c r="X59" s="138"/>
    </row>
    <row r="60" spans="1:256" s="6" customFormat="1" ht="27.75" customHeight="1">
      <c r="A60" s="15" t="s">
        <v>266</v>
      </c>
      <c r="B60" s="12" t="s">
        <v>261</v>
      </c>
      <c r="C60" s="12" t="s">
        <v>223</v>
      </c>
      <c r="D60" s="12" t="s">
        <v>196</v>
      </c>
      <c r="E60" s="40" t="s">
        <v>267</v>
      </c>
      <c r="F60" s="81"/>
      <c r="G60" s="81"/>
      <c r="H60" s="81"/>
      <c r="I60" s="81"/>
      <c r="J60" s="81"/>
      <c r="K60" s="81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63"/>
      <c r="X60" s="13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4" ht="12.75" customHeight="1">
      <c r="A61" s="37"/>
      <c r="B61" s="38"/>
      <c r="C61" s="38"/>
      <c r="D61" s="38"/>
      <c r="E61" s="21" t="s">
        <v>201</v>
      </c>
      <c r="F61" s="82"/>
      <c r="G61" s="82"/>
      <c r="H61" s="82"/>
      <c r="I61" s="82"/>
      <c r="J61" s="82"/>
      <c r="K61" s="82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62"/>
      <c r="X61" s="138"/>
    </row>
    <row r="62" spans="1:24" ht="12.75" customHeight="1">
      <c r="A62" s="37" t="s">
        <v>268</v>
      </c>
      <c r="B62" s="38" t="s">
        <v>261</v>
      </c>
      <c r="C62" s="38" t="s">
        <v>223</v>
      </c>
      <c r="D62" s="38" t="s">
        <v>199</v>
      </c>
      <c r="E62" s="21" t="s">
        <v>267</v>
      </c>
      <c r="F62" s="72">
        <v>994</v>
      </c>
      <c r="G62" s="72">
        <v>994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38"/>
    </row>
    <row r="63" spans="1:256" s="6" customFormat="1" ht="27.75" customHeight="1">
      <c r="A63" s="15" t="s">
        <v>269</v>
      </c>
      <c r="B63" s="12" t="s">
        <v>261</v>
      </c>
      <c r="C63" s="12" t="s">
        <v>205</v>
      </c>
      <c r="D63" s="12" t="s">
        <v>196</v>
      </c>
      <c r="E63" s="40" t="s">
        <v>270</v>
      </c>
      <c r="F63" s="81"/>
      <c r="G63" s="81"/>
      <c r="H63" s="81"/>
      <c r="I63" s="81"/>
      <c r="J63" s="81"/>
      <c r="K63" s="81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63"/>
      <c r="X63" s="13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4" ht="12.75" customHeight="1">
      <c r="A64" s="37"/>
      <c r="B64" s="38"/>
      <c r="C64" s="38"/>
      <c r="D64" s="38"/>
      <c r="E64" s="21" t="s">
        <v>201</v>
      </c>
      <c r="F64" s="82"/>
      <c r="G64" s="82"/>
      <c r="H64" s="82"/>
      <c r="I64" s="82"/>
      <c r="J64" s="82"/>
      <c r="K64" s="82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63"/>
      <c r="X64" s="138"/>
    </row>
    <row r="65" spans="1:24" ht="12.75" customHeight="1">
      <c r="A65" s="37" t="s">
        <v>271</v>
      </c>
      <c r="B65" s="38" t="s">
        <v>261</v>
      </c>
      <c r="C65" s="38" t="s">
        <v>205</v>
      </c>
      <c r="D65" s="38" t="s">
        <v>199</v>
      </c>
      <c r="E65" s="21" t="s">
        <v>272</v>
      </c>
      <c r="F65" s="82"/>
      <c r="G65" s="82"/>
      <c r="H65" s="82"/>
      <c r="I65" s="82"/>
      <c r="J65" s="82"/>
      <c r="K65" s="82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63"/>
      <c r="X65" s="138"/>
    </row>
    <row r="66" spans="1:256" s="6" customFormat="1" ht="27.75" customHeight="1">
      <c r="A66" s="15" t="s">
        <v>273</v>
      </c>
      <c r="B66" s="12" t="s">
        <v>261</v>
      </c>
      <c r="C66" s="12" t="s">
        <v>216</v>
      </c>
      <c r="D66" s="12" t="s">
        <v>196</v>
      </c>
      <c r="E66" s="40" t="s">
        <v>274</v>
      </c>
      <c r="F66" s="81"/>
      <c r="G66" s="81"/>
      <c r="H66" s="81"/>
      <c r="I66" s="81"/>
      <c r="J66" s="81"/>
      <c r="K66" s="81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63"/>
      <c r="X66" s="13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4" ht="12.75" customHeight="1">
      <c r="A67" s="37"/>
      <c r="B67" s="38"/>
      <c r="C67" s="38"/>
      <c r="D67" s="38"/>
      <c r="E67" s="21" t="s">
        <v>201</v>
      </c>
      <c r="F67" s="82"/>
      <c r="G67" s="82"/>
      <c r="H67" s="82"/>
      <c r="I67" s="82"/>
      <c r="J67" s="82"/>
      <c r="K67" s="82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63"/>
      <c r="X67" s="138"/>
    </row>
    <row r="68" spans="1:24" ht="12.75" customHeight="1">
      <c r="A68" s="37" t="s">
        <v>275</v>
      </c>
      <c r="B68" s="38" t="s">
        <v>261</v>
      </c>
      <c r="C68" s="38" t="s">
        <v>216</v>
      </c>
      <c r="D68" s="38" t="s">
        <v>199</v>
      </c>
      <c r="E68" s="21" t="s">
        <v>274</v>
      </c>
      <c r="F68" s="87">
        <v>352</v>
      </c>
      <c r="G68" s="87">
        <v>352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38"/>
    </row>
    <row r="69" spans="1:24" ht="31.5" customHeight="1">
      <c r="A69" s="37" t="s">
        <v>276</v>
      </c>
      <c r="B69" s="38" t="s">
        <v>277</v>
      </c>
      <c r="C69" s="38" t="s">
        <v>196</v>
      </c>
      <c r="D69" s="38" t="s">
        <v>196</v>
      </c>
      <c r="E69" s="39" t="s">
        <v>278</v>
      </c>
      <c r="F69" s="72">
        <f>SUM(F71,F74,F77)</f>
        <v>150046.59999999998</v>
      </c>
      <c r="G69" s="72">
        <f>SUM(G71,G74,G77)</f>
        <v>7705.3</v>
      </c>
      <c r="H69" s="72">
        <f>SUM(H71,H74)</f>
        <v>142341.3</v>
      </c>
      <c r="I69" s="139">
        <v>45457.1</v>
      </c>
      <c r="J69" s="139">
        <v>6000</v>
      </c>
      <c r="K69" s="139">
        <v>39457.1</v>
      </c>
      <c r="L69" s="139">
        <v>5000</v>
      </c>
      <c r="M69" s="139">
        <v>5000</v>
      </c>
      <c r="N69" s="139">
        <v>0</v>
      </c>
      <c r="O69" s="25">
        <f>SUM(L69-I69)</f>
        <v>-40457.1</v>
      </c>
      <c r="P69" s="25">
        <f>SUM(M69-J69)</f>
        <v>-1000</v>
      </c>
      <c r="Q69" s="25">
        <f>SUM(N69-K69)</f>
        <v>-39457.1</v>
      </c>
      <c r="R69" s="25">
        <v>7000</v>
      </c>
      <c r="S69" s="25">
        <v>7000</v>
      </c>
      <c r="T69" s="25">
        <v>0</v>
      </c>
      <c r="U69" s="25">
        <v>8000</v>
      </c>
      <c r="V69" s="25">
        <v>8000</v>
      </c>
      <c r="W69" s="25">
        <v>0</v>
      </c>
      <c r="X69" s="138"/>
    </row>
    <row r="70" spans="1:24" ht="12.75" customHeight="1">
      <c r="A70" s="37"/>
      <c r="B70" s="38"/>
      <c r="C70" s="38"/>
      <c r="D70" s="38"/>
      <c r="E70" s="21" t="s">
        <v>5</v>
      </c>
      <c r="F70" s="82"/>
      <c r="G70" s="82"/>
      <c r="H70" s="82"/>
      <c r="I70" s="82"/>
      <c r="J70" s="82"/>
      <c r="K70" s="82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63"/>
      <c r="X70" s="138"/>
    </row>
    <row r="71" spans="1:256" s="6" customFormat="1" ht="27.75" customHeight="1">
      <c r="A71" s="15" t="s">
        <v>279</v>
      </c>
      <c r="B71" s="12" t="s">
        <v>277</v>
      </c>
      <c r="C71" s="12" t="s">
        <v>199</v>
      </c>
      <c r="D71" s="12" t="s">
        <v>196</v>
      </c>
      <c r="E71" s="40" t="s">
        <v>280</v>
      </c>
      <c r="F71" s="72">
        <f>SUM(G71,H71)</f>
        <v>2990</v>
      </c>
      <c r="G71" s="72">
        <v>2000</v>
      </c>
      <c r="H71" s="72">
        <v>990</v>
      </c>
      <c r="I71" s="93">
        <v>1000</v>
      </c>
      <c r="J71" s="93">
        <v>1000</v>
      </c>
      <c r="K71" s="72">
        <v>0</v>
      </c>
      <c r="L71" s="139">
        <v>2000</v>
      </c>
      <c r="M71" s="139">
        <v>2000</v>
      </c>
      <c r="N71" s="139">
        <v>0</v>
      </c>
      <c r="O71" s="25">
        <f>SUM(L71-I71)</f>
        <v>1000</v>
      </c>
      <c r="P71" s="25">
        <f>SUM(M71-J71)</f>
        <v>1000</v>
      </c>
      <c r="Q71" s="25">
        <f>SUM(N71-K71)</f>
        <v>0</v>
      </c>
      <c r="R71" s="25">
        <v>3000</v>
      </c>
      <c r="S71" s="25">
        <v>3000</v>
      </c>
      <c r="T71" s="25">
        <v>0</v>
      </c>
      <c r="U71" s="25">
        <v>4000</v>
      </c>
      <c r="V71" s="25">
        <v>4000</v>
      </c>
      <c r="W71" s="25">
        <v>0</v>
      </c>
      <c r="X71" s="13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4" ht="12.75" customHeight="1">
      <c r="A72" s="37"/>
      <c r="B72" s="38"/>
      <c r="C72" s="38"/>
      <c r="D72" s="38"/>
      <c r="E72" s="21" t="s">
        <v>201</v>
      </c>
      <c r="F72" s="82"/>
      <c r="G72" s="82"/>
      <c r="H72" s="82"/>
      <c r="I72" s="82"/>
      <c r="J72" s="82"/>
      <c r="K72" s="8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63"/>
      <c r="X72" s="138"/>
    </row>
    <row r="73" spans="1:24" ht="12.75" customHeight="1">
      <c r="A73" s="37" t="s">
        <v>281</v>
      </c>
      <c r="B73" s="38" t="s">
        <v>277</v>
      </c>
      <c r="C73" s="38" t="s">
        <v>199</v>
      </c>
      <c r="D73" s="38" t="s">
        <v>199</v>
      </c>
      <c r="E73" s="21" t="s">
        <v>280</v>
      </c>
      <c r="F73" s="72">
        <f>SUM(G73,H73)</f>
        <v>2990</v>
      </c>
      <c r="G73" s="72">
        <v>2000</v>
      </c>
      <c r="H73" s="72">
        <v>990</v>
      </c>
      <c r="I73" s="87">
        <v>1000</v>
      </c>
      <c r="J73" s="87">
        <v>1000</v>
      </c>
      <c r="K73" s="72">
        <v>0</v>
      </c>
      <c r="L73" s="139">
        <v>2000</v>
      </c>
      <c r="M73" s="139">
        <v>2000</v>
      </c>
      <c r="N73" s="139">
        <v>0</v>
      </c>
      <c r="O73" s="25">
        <f>SUM(L73-I73)</f>
        <v>1000</v>
      </c>
      <c r="P73" s="25">
        <f>SUM(M73-J73)</f>
        <v>1000</v>
      </c>
      <c r="Q73" s="25">
        <f>SUM(N73-K73)</f>
        <v>0</v>
      </c>
      <c r="R73" s="25">
        <v>3000</v>
      </c>
      <c r="S73" s="25">
        <v>3000</v>
      </c>
      <c r="T73" s="25">
        <v>0</v>
      </c>
      <c r="U73" s="25">
        <v>4000</v>
      </c>
      <c r="V73" s="25">
        <v>4000</v>
      </c>
      <c r="W73" s="25">
        <v>0</v>
      </c>
      <c r="X73" s="138"/>
    </row>
    <row r="74" spans="1:24" ht="12.75" customHeight="1">
      <c r="A74" s="37">
        <v>2630</v>
      </c>
      <c r="B74" s="78" t="s">
        <v>216</v>
      </c>
      <c r="C74" s="78" t="s">
        <v>205</v>
      </c>
      <c r="D74" s="78" t="s">
        <v>196</v>
      </c>
      <c r="E74" s="77" t="s">
        <v>734</v>
      </c>
      <c r="F74" s="72">
        <f>SUM(G74,H74)</f>
        <v>145144.59999999998</v>
      </c>
      <c r="G74" s="72">
        <v>3793.3</v>
      </c>
      <c r="H74" s="72">
        <v>141351.3</v>
      </c>
      <c r="I74" s="87">
        <v>2000</v>
      </c>
      <c r="J74" s="87">
        <v>2000</v>
      </c>
      <c r="K74" s="72">
        <v>13457.1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25"/>
      <c r="W74" s="63"/>
      <c r="X74" s="138"/>
    </row>
    <row r="75" spans="1:24" ht="12.75" customHeight="1">
      <c r="A75" s="37"/>
      <c r="B75" s="78"/>
      <c r="C75" s="78"/>
      <c r="D75" s="78"/>
      <c r="E75" s="77" t="s">
        <v>735</v>
      </c>
      <c r="F75" s="72"/>
      <c r="G75" s="72"/>
      <c r="H75" s="83"/>
      <c r="I75" s="87"/>
      <c r="J75" s="87"/>
      <c r="K75" s="8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63"/>
      <c r="X75" s="138"/>
    </row>
    <row r="76" spans="1:24" ht="12.75" customHeight="1">
      <c r="A76" s="37">
        <v>2631</v>
      </c>
      <c r="B76" s="78" t="s">
        <v>216</v>
      </c>
      <c r="C76" s="78" t="s">
        <v>205</v>
      </c>
      <c r="D76" s="78" t="s">
        <v>199</v>
      </c>
      <c r="E76" s="77" t="s">
        <v>734</v>
      </c>
      <c r="F76" s="72">
        <f>SUM(G76,H76)</f>
        <v>145144.59999999998</v>
      </c>
      <c r="G76" s="72">
        <v>3793.3</v>
      </c>
      <c r="H76" s="72">
        <v>141351.3</v>
      </c>
      <c r="I76" s="87">
        <v>2000</v>
      </c>
      <c r="J76" s="87">
        <v>2000</v>
      </c>
      <c r="K76" s="72">
        <v>13457.1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25"/>
      <c r="W76" s="63"/>
      <c r="X76" s="138"/>
    </row>
    <row r="77" spans="1:256" s="6" customFormat="1" ht="26.25" customHeight="1">
      <c r="A77" s="15" t="s">
        <v>282</v>
      </c>
      <c r="B77" s="12" t="s">
        <v>277</v>
      </c>
      <c r="C77" s="12" t="s">
        <v>239</v>
      </c>
      <c r="D77" s="12" t="s">
        <v>196</v>
      </c>
      <c r="E77" s="40" t="s">
        <v>283</v>
      </c>
      <c r="F77" s="72">
        <f>SUM(G77,H77)</f>
        <v>1912</v>
      </c>
      <c r="G77" s="72">
        <v>1912</v>
      </c>
      <c r="H77" s="81"/>
      <c r="I77" s="87">
        <v>3000</v>
      </c>
      <c r="J77" s="87">
        <v>3000</v>
      </c>
      <c r="K77" s="72">
        <v>0</v>
      </c>
      <c r="L77" s="139">
        <v>3000</v>
      </c>
      <c r="M77" s="139">
        <v>3000</v>
      </c>
      <c r="N77" s="139">
        <v>0</v>
      </c>
      <c r="O77" s="25">
        <f>SUM(L77-I77)</f>
        <v>0</v>
      </c>
      <c r="P77" s="25">
        <f>SUM(M77-J77)</f>
        <v>0</v>
      </c>
      <c r="Q77" s="25">
        <f>SUM(N77-K77)</f>
        <v>0</v>
      </c>
      <c r="R77" s="25">
        <v>4000</v>
      </c>
      <c r="S77" s="25">
        <v>4000</v>
      </c>
      <c r="T77" s="25">
        <v>0</v>
      </c>
      <c r="U77" s="25">
        <v>4000</v>
      </c>
      <c r="V77" s="25">
        <v>4000</v>
      </c>
      <c r="W77" s="25">
        <v>0</v>
      </c>
      <c r="X77" s="13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4" ht="12.75" customHeight="1">
      <c r="A78" s="37"/>
      <c r="B78" s="38"/>
      <c r="C78" s="38"/>
      <c r="D78" s="38"/>
      <c r="E78" s="21" t="s">
        <v>201</v>
      </c>
      <c r="F78" s="82"/>
      <c r="G78" s="82"/>
      <c r="H78" s="82"/>
      <c r="I78" s="82"/>
      <c r="J78" s="82"/>
      <c r="K78" s="8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63"/>
      <c r="X78" s="138"/>
    </row>
    <row r="79" spans="1:24" ht="12.75" customHeight="1">
      <c r="A79" s="37" t="s">
        <v>284</v>
      </c>
      <c r="B79" s="38" t="s">
        <v>277</v>
      </c>
      <c r="C79" s="38" t="s">
        <v>239</v>
      </c>
      <c r="D79" s="38" t="s">
        <v>199</v>
      </c>
      <c r="E79" s="21" t="s">
        <v>283</v>
      </c>
      <c r="F79" s="72">
        <f>SUM(G79,H79)</f>
        <v>1912</v>
      </c>
      <c r="G79" s="72">
        <v>1912</v>
      </c>
      <c r="H79" s="82"/>
      <c r="I79" s="87">
        <v>3000</v>
      </c>
      <c r="J79" s="87">
        <v>3000</v>
      </c>
      <c r="K79" s="72">
        <v>0</v>
      </c>
      <c r="L79" s="139">
        <v>3000</v>
      </c>
      <c r="M79" s="139">
        <v>3000</v>
      </c>
      <c r="N79" s="139">
        <v>0</v>
      </c>
      <c r="O79" s="25">
        <f aca="true" t="shared" si="3" ref="O79:Q80">SUM(L79-I79)</f>
        <v>0</v>
      </c>
      <c r="P79" s="25">
        <f t="shared" si="3"/>
        <v>0</v>
      </c>
      <c r="Q79" s="25">
        <f t="shared" si="3"/>
        <v>0</v>
      </c>
      <c r="R79" s="25">
        <v>4000</v>
      </c>
      <c r="S79" s="25">
        <v>4000</v>
      </c>
      <c r="T79" s="25">
        <v>0</v>
      </c>
      <c r="U79" s="25">
        <v>4000</v>
      </c>
      <c r="V79" s="25">
        <v>4000</v>
      </c>
      <c r="W79" s="25">
        <v>0</v>
      </c>
      <c r="X79" s="138"/>
    </row>
    <row r="80" spans="1:256" s="6" customFormat="1" ht="41.25" customHeight="1">
      <c r="A80" s="15" t="s">
        <v>285</v>
      </c>
      <c r="B80" s="12" t="s">
        <v>277</v>
      </c>
      <c r="C80" s="12" t="s">
        <v>212</v>
      </c>
      <c r="D80" s="12" t="s">
        <v>196</v>
      </c>
      <c r="E80" s="40" t="s">
        <v>286</v>
      </c>
      <c r="F80" s="72">
        <v>0</v>
      </c>
      <c r="G80" s="72">
        <v>0</v>
      </c>
      <c r="H80" s="72">
        <v>0</v>
      </c>
      <c r="I80" s="87">
        <v>26000</v>
      </c>
      <c r="J80" s="87">
        <v>0</v>
      </c>
      <c r="K80" s="87">
        <v>26000</v>
      </c>
      <c r="L80" s="25">
        <v>0</v>
      </c>
      <c r="M80" s="25">
        <f>SUM(J80-G80)</f>
        <v>0</v>
      </c>
      <c r="N80" s="25">
        <f>SUM(K80-H80)</f>
        <v>26000</v>
      </c>
      <c r="O80" s="25">
        <f t="shared" si="3"/>
        <v>-26000</v>
      </c>
      <c r="P80" s="25">
        <f t="shared" si="3"/>
        <v>0</v>
      </c>
      <c r="Q80" s="25">
        <f t="shared" si="3"/>
        <v>0</v>
      </c>
      <c r="R80" s="25">
        <v>0</v>
      </c>
      <c r="S80" s="25">
        <f>SUM(P80-M80)</f>
        <v>0</v>
      </c>
      <c r="T80" s="25">
        <v>0</v>
      </c>
      <c r="U80" s="25">
        <v>0</v>
      </c>
      <c r="V80" s="25"/>
      <c r="W80" s="63"/>
      <c r="X80" s="13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4" ht="12.75" customHeight="1">
      <c r="A81" s="37"/>
      <c r="B81" s="38"/>
      <c r="C81" s="38"/>
      <c r="D81" s="38"/>
      <c r="E81" s="21" t="s">
        <v>201</v>
      </c>
      <c r="F81" s="82"/>
      <c r="G81" s="82"/>
      <c r="H81" s="82"/>
      <c r="I81" s="82"/>
      <c r="J81" s="82"/>
      <c r="K81" s="82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63"/>
      <c r="X81" s="138"/>
    </row>
    <row r="82" spans="1:24" ht="12.75" customHeight="1">
      <c r="A82" s="37" t="s">
        <v>287</v>
      </c>
      <c r="B82" s="38" t="s">
        <v>277</v>
      </c>
      <c r="C82" s="38" t="s">
        <v>212</v>
      </c>
      <c r="D82" s="38" t="s">
        <v>199</v>
      </c>
      <c r="E82" s="21" t="s">
        <v>286</v>
      </c>
      <c r="F82" s="72">
        <v>0</v>
      </c>
      <c r="G82" s="72">
        <v>0</v>
      </c>
      <c r="H82" s="72">
        <v>0</v>
      </c>
      <c r="I82" s="82"/>
      <c r="J82" s="82"/>
      <c r="K82" s="82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63"/>
      <c r="X82" s="138"/>
    </row>
    <row r="83" spans="1:256" s="6" customFormat="1" ht="28.5" customHeight="1">
      <c r="A83" s="15" t="s">
        <v>288</v>
      </c>
      <c r="B83" s="12" t="s">
        <v>277</v>
      </c>
      <c r="C83" s="12" t="s">
        <v>216</v>
      </c>
      <c r="D83" s="12" t="s">
        <v>196</v>
      </c>
      <c r="E83" s="40" t="s">
        <v>289</v>
      </c>
      <c r="F83" s="72">
        <v>0</v>
      </c>
      <c r="G83" s="72">
        <v>0</v>
      </c>
      <c r="H83" s="72">
        <v>0</v>
      </c>
      <c r="I83" s="87">
        <v>26000</v>
      </c>
      <c r="J83" s="87">
        <v>0</v>
      </c>
      <c r="K83" s="87">
        <v>26000</v>
      </c>
      <c r="L83" s="25">
        <v>0</v>
      </c>
      <c r="M83" s="25">
        <f>SUM(J83-G83)</f>
        <v>0</v>
      </c>
      <c r="N83" s="25">
        <f>SUM(K83-H83)</f>
        <v>26000</v>
      </c>
      <c r="O83" s="25">
        <f>SUM(L83-I83)</f>
        <v>-26000</v>
      </c>
      <c r="P83" s="25">
        <f>SUM(M83-J83)</f>
        <v>0</v>
      </c>
      <c r="Q83" s="25">
        <f>SUM(N83-K83)</f>
        <v>0</v>
      </c>
      <c r="R83" s="25">
        <v>0</v>
      </c>
      <c r="S83" s="25">
        <f>SUM(P83-M83)</f>
        <v>0</v>
      </c>
      <c r="T83" s="25">
        <v>0</v>
      </c>
      <c r="U83" s="25">
        <v>0</v>
      </c>
      <c r="V83" s="25">
        <v>0</v>
      </c>
      <c r="W83" s="25">
        <v>0</v>
      </c>
      <c r="X83" s="13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4" ht="12.75" customHeight="1">
      <c r="A84" s="37"/>
      <c r="B84" s="38"/>
      <c r="C84" s="38"/>
      <c r="D84" s="38"/>
      <c r="E84" s="21" t="s">
        <v>201</v>
      </c>
      <c r="F84" s="82"/>
      <c r="G84" s="82"/>
      <c r="H84" s="82"/>
      <c r="I84" s="82"/>
      <c r="J84" s="82"/>
      <c r="K84" s="82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63"/>
      <c r="X84" s="138"/>
    </row>
    <row r="85" spans="1:24" ht="12.75" customHeight="1">
      <c r="A85" s="37" t="s">
        <v>290</v>
      </c>
      <c r="B85" s="38" t="s">
        <v>277</v>
      </c>
      <c r="C85" s="38" t="s">
        <v>216</v>
      </c>
      <c r="D85" s="38" t="s">
        <v>199</v>
      </c>
      <c r="E85" s="21" t="s">
        <v>289</v>
      </c>
      <c r="F85" s="72">
        <v>0</v>
      </c>
      <c r="G85" s="72">
        <v>0</v>
      </c>
      <c r="H85" s="72">
        <v>0</v>
      </c>
      <c r="I85" s="87">
        <v>26000</v>
      </c>
      <c r="J85" s="87">
        <v>0</v>
      </c>
      <c r="K85" s="87">
        <v>26000</v>
      </c>
      <c r="L85" s="25">
        <v>0</v>
      </c>
      <c r="M85" s="25">
        <f>SUM(J85-G85)</f>
        <v>0</v>
      </c>
      <c r="N85" s="25">
        <f>SUM(K85-H85)</f>
        <v>26000</v>
      </c>
      <c r="O85" s="25">
        <f>SUM(L85-I85)</f>
        <v>-26000</v>
      </c>
      <c r="P85" s="25">
        <f>SUM(M85-J85)</f>
        <v>0</v>
      </c>
      <c r="Q85" s="25">
        <f>SUM(N85-K85)</f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38"/>
    </row>
    <row r="86" spans="1:24" ht="12.75" customHeight="1">
      <c r="A86" s="37" t="s">
        <v>291</v>
      </c>
      <c r="B86" s="38" t="s">
        <v>292</v>
      </c>
      <c r="C86" s="38" t="s">
        <v>196</v>
      </c>
      <c r="D86" s="38" t="s">
        <v>196</v>
      </c>
      <c r="E86" s="39" t="s">
        <v>293</v>
      </c>
      <c r="F86" s="72">
        <f>SUM(F88)</f>
        <v>56950</v>
      </c>
      <c r="G86" s="72">
        <f>SUM(G88)</f>
        <v>1000</v>
      </c>
      <c r="H86" s="92">
        <v>55950</v>
      </c>
      <c r="I86" s="87">
        <v>17490</v>
      </c>
      <c r="J86" s="87">
        <v>0</v>
      </c>
      <c r="K86" s="87">
        <v>17490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63"/>
      <c r="X86" s="138"/>
    </row>
    <row r="87" spans="1:24" ht="12.75" customHeight="1">
      <c r="A87" s="37"/>
      <c r="B87" s="38"/>
      <c r="C87" s="38"/>
      <c r="D87" s="38"/>
      <c r="E87" s="21" t="s">
        <v>5</v>
      </c>
      <c r="F87" s="82"/>
      <c r="G87" s="82"/>
      <c r="H87" s="82"/>
      <c r="I87" s="82"/>
      <c r="J87" s="82"/>
      <c r="K87" s="8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63"/>
      <c r="X87" s="138"/>
    </row>
    <row r="88" spans="1:256" s="6" customFormat="1" ht="28.5" customHeight="1">
      <c r="A88" s="15">
        <v>2720</v>
      </c>
      <c r="B88" s="12" t="s">
        <v>292</v>
      </c>
      <c r="C88" s="12">
        <v>2</v>
      </c>
      <c r="D88" s="12" t="s">
        <v>196</v>
      </c>
      <c r="E88" s="77" t="s">
        <v>736</v>
      </c>
      <c r="F88" s="72">
        <f>SUM(F90,F92)</f>
        <v>56950</v>
      </c>
      <c r="G88" s="72">
        <v>1000</v>
      </c>
      <c r="H88" s="72">
        <f>SUM(H90)</f>
        <v>55950</v>
      </c>
      <c r="I88" s="87">
        <v>17490</v>
      </c>
      <c r="J88" s="87">
        <v>0</v>
      </c>
      <c r="K88" s="87">
        <v>17490</v>
      </c>
      <c r="L88" s="25">
        <v>0</v>
      </c>
      <c r="M88" s="25">
        <v>0</v>
      </c>
      <c r="N88" s="25">
        <v>0</v>
      </c>
      <c r="O88" s="25">
        <f>SUM(L88-I88)</f>
        <v>-17490</v>
      </c>
      <c r="P88" s="25">
        <f>SUM(M88-J88)</f>
        <v>0</v>
      </c>
      <c r="Q88" s="25">
        <f>SUM(N88-K88)</f>
        <v>-17490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3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4" ht="12.75" customHeight="1">
      <c r="A89" s="37"/>
      <c r="B89" s="38"/>
      <c r="C89" s="38"/>
      <c r="D89" s="38"/>
      <c r="E89" s="77" t="s">
        <v>735</v>
      </c>
      <c r="F89" s="82"/>
      <c r="G89" s="82"/>
      <c r="H89" s="82"/>
      <c r="I89" s="82"/>
      <c r="J89" s="82"/>
      <c r="K89" s="82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63"/>
      <c r="X89" s="138"/>
    </row>
    <row r="90" spans="1:24" ht="12.75" customHeight="1">
      <c r="A90" s="37">
        <v>2721</v>
      </c>
      <c r="B90" s="38" t="s">
        <v>292</v>
      </c>
      <c r="C90" s="38">
        <v>2</v>
      </c>
      <c r="D90" s="38" t="s">
        <v>199</v>
      </c>
      <c r="E90" s="77" t="s">
        <v>737</v>
      </c>
      <c r="F90" s="72">
        <f>SUM(G90,H90)</f>
        <v>56950</v>
      </c>
      <c r="G90" s="72">
        <v>1000</v>
      </c>
      <c r="H90" s="72">
        <v>55950</v>
      </c>
      <c r="I90" s="87">
        <v>17490</v>
      </c>
      <c r="J90" s="87"/>
      <c r="K90" s="87">
        <v>17490</v>
      </c>
      <c r="L90" s="25">
        <v>0</v>
      </c>
      <c r="M90" s="25">
        <v>0</v>
      </c>
      <c r="N90" s="25">
        <v>0</v>
      </c>
      <c r="O90" s="25">
        <f>SUM(L90-I90)</f>
        <v>-17490</v>
      </c>
      <c r="P90" s="25">
        <f>SUM(M90-J90)</f>
        <v>0</v>
      </c>
      <c r="Q90" s="25">
        <f>SUM(N90-K90)</f>
        <v>-17490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38"/>
    </row>
    <row r="91" spans="1:256" s="6" customFormat="1" ht="28.5" customHeight="1">
      <c r="A91" s="15" t="s">
        <v>296</v>
      </c>
      <c r="B91" s="12" t="s">
        <v>292</v>
      </c>
      <c r="C91" s="12" t="s">
        <v>216</v>
      </c>
      <c r="D91" s="12" t="s">
        <v>196</v>
      </c>
      <c r="E91" s="40" t="s">
        <v>297</v>
      </c>
      <c r="F91" s="81"/>
      <c r="G91" s="81"/>
      <c r="H91" s="81"/>
      <c r="I91" s="81"/>
      <c r="J91" s="81"/>
      <c r="K91" s="81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63"/>
      <c r="X91" s="13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4" ht="12.75" customHeight="1">
      <c r="A92" s="37"/>
      <c r="B92" s="38"/>
      <c r="C92" s="38"/>
      <c r="D92" s="38"/>
      <c r="E92" s="21" t="s">
        <v>201</v>
      </c>
      <c r="F92" s="82"/>
      <c r="G92" s="82"/>
      <c r="H92" s="82"/>
      <c r="I92" s="82"/>
      <c r="J92" s="82"/>
      <c r="K92" s="82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63"/>
      <c r="X92" s="138"/>
    </row>
    <row r="93" spans="1:24" ht="12.75" customHeight="1">
      <c r="A93" s="37" t="s">
        <v>298</v>
      </c>
      <c r="B93" s="38" t="s">
        <v>292</v>
      </c>
      <c r="C93" s="38" t="s">
        <v>216</v>
      </c>
      <c r="D93" s="38" t="s">
        <v>199</v>
      </c>
      <c r="E93" s="21" t="s">
        <v>299</v>
      </c>
      <c r="F93" s="82"/>
      <c r="G93" s="82"/>
      <c r="H93" s="87"/>
      <c r="I93" s="82"/>
      <c r="J93" s="82"/>
      <c r="K93" s="82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63"/>
      <c r="X93" s="138"/>
    </row>
    <row r="94" spans="1:24" ht="12.75" customHeight="1">
      <c r="A94" s="37" t="s">
        <v>300</v>
      </c>
      <c r="B94" s="38" t="s">
        <v>301</v>
      </c>
      <c r="C94" s="38" t="s">
        <v>196</v>
      </c>
      <c r="D94" s="38" t="s">
        <v>196</v>
      </c>
      <c r="E94" s="39" t="s">
        <v>302</v>
      </c>
      <c r="F94" s="82">
        <v>22906.9</v>
      </c>
      <c r="G94" s="82">
        <v>21205.9</v>
      </c>
      <c r="H94" s="87">
        <v>1701</v>
      </c>
      <c r="I94" s="139">
        <v>75475</v>
      </c>
      <c r="J94" s="139">
        <v>28475</v>
      </c>
      <c r="K94" s="139">
        <v>47000</v>
      </c>
      <c r="L94" s="25">
        <v>38900</v>
      </c>
      <c r="M94" s="25">
        <v>38900</v>
      </c>
      <c r="N94" s="25">
        <v>0</v>
      </c>
      <c r="O94" s="25">
        <f>SUM(L94-I94)</f>
        <v>-36575</v>
      </c>
      <c r="P94" s="25">
        <f>SUM(M94-J94)</f>
        <v>10425</v>
      </c>
      <c r="Q94" s="25">
        <f>SUM(N94-K94)</f>
        <v>-47000</v>
      </c>
      <c r="R94" s="25">
        <v>42705</v>
      </c>
      <c r="S94" s="25">
        <v>42705</v>
      </c>
      <c r="T94" s="25">
        <v>0</v>
      </c>
      <c r="U94" s="25">
        <v>43680</v>
      </c>
      <c r="V94" s="25">
        <v>43680</v>
      </c>
      <c r="W94" s="25">
        <v>0</v>
      </c>
      <c r="X94" s="138"/>
    </row>
    <row r="95" spans="1:24" ht="12.75" customHeight="1">
      <c r="A95" s="37"/>
      <c r="B95" s="38"/>
      <c r="C95" s="38"/>
      <c r="D95" s="38"/>
      <c r="E95" s="21" t="s">
        <v>5</v>
      </c>
      <c r="F95" s="82"/>
      <c r="G95" s="82"/>
      <c r="H95" s="82"/>
      <c r="I95" s="82"/>
      <c r="J95" s="82"/>
      <c r="K95" s="82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63"/>
      <c r="X95" s="138"/>
    </row>
    <row r="96" spans="1:256" s="6" customFormat="1" ht="28.5" customHeight="1">
      <c r="A96" s="15" t="s">
        <v>303</v>
      </c>
      <c r="B96" s="12" t="s">
        <v>301</v>
      </c>
      <c r="C96" s="12" t="s">
        <v>199</v>
      </c>
      <c r="D96" s="12" t="s">
        <v>196</v>
      </c>
      <c r="E96" s="40" t="s">
        <v>304</v>
      </c>
      <c r="F96" s="72">
        <f>SUM(G96,H96)</f>
        <v>1051</v>
      </c>
      <c r="G96" s="72">
        <v>150</v>
      </c>
      <c r="H96" s="72">
        <v>901</v>
      </c>
      <c r="I96" s="87">
        <v>22000</v>
      </c>
      <c r="J96" s="87">
        <v>1000</v>
      </c>
      <c r="K96" s="87">
        <v>21000</v>
      </c>
      <c r="L96" s="25">
        <v>0</v>
      </c>
      <c r="M96" s="25">
        <v>0</v>
      </c>
      <c r="N96" s="25">
        <v>0</v>
      </c>
      <c r="O96" s="25">
        <f>SUM(L96-I96)</f>
        <v>-22000</v>
      </c>
      <c r="P96" s="25">
        <f>SUM(M96-J96)</f>
        <v>-1000</v>
      </c>
      <c r="Q96" s="25">
        <f>SUM(N96-K96)</f>
        <v>-21000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3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4" ht="12.75" customHeight="1">
      <c r="A97" s="37"/>
      <c r="B97" s="38"/>
      <c r="C97" s="38"/>
      <c r="D97" s="38"/>
      <c r="E97" s="21" t="s">
        <v>201</v>
      </c>
      <c r="F97" s="82"/>
      <c r="G97" s="82"/>
      <c r="H97" s="82"/>
      <c r="I97" s="82"/>
      <c r="J97" s="82"/>
      <c r="K97" s="82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63"/>
      <c r="X97" s="138"/>
    </row>
    <row r="98" spans="1:24" ht="12.75" customHeight="1">
      <c r="A98" s="37" t="s">
        <v>305</v>
      </c>
      <c r="B98" s="38" t="s">
        <v>301</v>
      </c>
      <c r="C98" s="38" t="s">
        <v>199</v>
      </c>
      <c r="D98" s="38" t="s">
        <v>199</v>
      </c>
      <c r="E98" s="21" t="s">
        <v>304</v>
      </c>
      <c r="F98" s="72">
        <f>SUM(G98,H98)</f>
        <v>1051</v>
      </c>
      <c r="G98" s="72">
        <v>150</v>
      </c>
      <c r="H98" s="72">
        <v>901</v>
      </c>
      <c r="I98" s="87">
        <v>22000</v>
      </c>
      <c r="J98" s="87">
        <v>1000</v>
      </c>
      <c r="K98" s="87">
        <v>21000</v>
      </c>
      <c r="L98" s="25">
        <v>0</v>
      </c>
      <c r="M98" s="25">
        <v>0</v>
      </c>
      <c r="N98" s="25">
        <v>0</v>
      </c>
      <c r="O98" s="25"/>
      <c r="P98" s="25"/>
      <c r="Q98" s="25"/>
      <c r="R98" s="25"/>
      <c r="S98" s="25"/>
      <c r="T98" s="25"/>
      <c r="U98" s="25"/>
      <c r="V98" s="25"/>
      <c r="W98" s="63"/>
      <c r="X98" s="138"/>
    </row>
    <row r="99" spans="1:256" s="6" customFormat="1" ht="28.5" customHeight="1">
      <c r="A99" s="15" t="s">
        <v>306</v>
      </c>
      <c r="B99" s="12" t="s">
        <v>301</v>
      </c>
      <c r="C99" s="12" t="s">
        <v>223</v>
      </c>
      <c r="D99" s="12" t="s">
        <v>196</v>
      </c>
      <c r="E99" s="40" t="s">
        <v>307</v>
      </c>
      <c r="F99" s="25">
        <v>20932.3</v>
      </c>
      <c r="G99" s="25">
        <v>20132.3</v>
      </c>
      <c r="H99" s="25">
        <v>800</v>
      </c>
      <c r="I99" s="25">
        <v>51575</v>
      </c>
      <c r="J99" s="25">
        <v>25575</v>
      </c>
      <c r="K99" s="25">
        <v>26000</v>
      </c>
      <c r="L99" s="25">
        <v>36900</v>
      </c>
      <c r="M99" s="25">
        <v>36900</v>
      </c>
      <c r="N99" s="25">
        <v>0</v>
      </c>
      <c r="O99" s="25">
        <f>SUM(L99-I99)</f>
        <v>-14675</v>
      </c>
      <c r="P99" s="25">
        <f>SUM(M99-J99)</f>
        <v>11325</v>
      </c>
      <c r="Q99" s="25">
        <f>SUM(N99-K99)</f>
        <v>-26000</v>
      </c>
      <c r="R99" s="25">
        <v>40705</v>
      </c>
      <c r="S99" s="25">
        <v>40705</v>
      </c>
      <c r="T99" s="25">
        <v>0</v>
      </c>
      <c r="U99" s="25">
        <v>40380</v>
      </c>
      <c r="V99" s="25">
        <v>40380</v>
      </c>
      <c r="W99" s="25">
        <v>0</v>
      </c>
      <c r="X99" s="13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4" ht="12.75" customHeight="1">
      <c r="A100" s="37"/>
      <c r="B100" s="38"/>
      <c r="C100" s="38"/>
      <c r="D100" s="38"/>
      <c r="E100" s="21" t="s">
        <v>201</v>
      </c>
      <c r="F100" s="82"/>
      <c r="G100" s="82"/>
      <c r="H100" s="82"/>
      <c r="I100" s="82"/>
      <c r="J100" s="82"/>
      <c r="K100" s="82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63"/>
      <c r="X100" s="138"/>
    </row>
    <row r="101" spans="1:24" ht="12.75" customHeight="1">
      <c r="A101" s="37" t="s">
        <v>308</v>
      </c>
      <c r="B101" s="38" t="s">
        <v>301</v>
      </c>
      <c r="C101" s="38" t="s">
        <v>223</v>
      </c>
      <c r="D101" s="38" t="s">
        <v>199</v>
      </c>
      <c r="E101" s="21" t="s">
        <v>309</v>
      </c>
      <c r="F101" s="82"/>
      <c r="G101" s="82"/>
      <c r="H101" s="82"/>
      <c r="I101" s="82"/>
      <c r="J101" s="82"/>
      <c r="K101" s="82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63"/>
      <c r="X101" s="138"/>
    </row>
    <row r="102" spans="1:24" ht="12.75" customHeight="1">
      <c r="A102" s="37" t="s">
        <v>310</v>
      </c>
      <c r="B102" s="38" t="s">
        <v>301</v>
      </c>
      <c r="C102" s="38" t="s">
        <v>223</v>
      </c>
      <c r="D102" s="38" t="s">
        <v>223</v>
      </c>
      <c r="E102" s="21" t="s">
        <v>311</v>
      </c>
      <c r="F102" s="82"/>
      <c r="G102" s="82"/>
      <c r="H102" s="82"/>
      <c r="I102" s="82"/>
      <c r="J102" s="82"/>
      <c r="K102" s="82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63"/>
      <c r="X102" s="138"/>
    </row>
    <row r="103" spans="1:24" ht="12.75" customHeight="1">
      <c r="A103" s="37" t="s">
        <v>312</v>
      </c>
      <c r="B103" s="38" t="s">
        <v>301</v>
      </c>
      <c r="C103" s="38" t="s">
        <v>223</v>
      </c>
      <c r="D103" s="38" t="s">
        <v>205</v>
      </c>
      <c r="E103" s="21" t="s">
        <v>313</v>
      </c>
      <c r="F103" s="72">
        <f>SUM(G103,H103)</f>
        <v>17561.3</v>
      </c>
      <c r="G103" s="72">
        <v>16761.3</v>
      </c>
      <c r="H103" s="72">
        <v>800</v>
      </c>
      <c r="I103" s="87">
        <v>47075</v>
      </c>
      <c r="J103" s="87">
        <v>21075</v>
      </c>
      <c r="K103" s="87">
        <v>26000</v>
      </c>
      <c r="L103" s="25">
        <v>31500</v>
      </c>
      <c r="M103" s="25">
        <v>31500</v>
      </c>
      <c r="N103" s="25">
        <v>0</v>
      </c>
      <c r="O103" s="25">
        <f aca="true" t="shared" si="4" ref="O103:Q104">SUM(L103-I103)</f>
        <v>-15575</v>
      </c>
      <c r="P103" s="25">
        <f t="shared" si="4"/>
        <v>10425</v>
      </c>
      <c r="Q103" s="25">
        <f t="shared" si="4"/>
        <v>-26000</v>
      </c>
      <c r="R103" s="25">
        <v>33805</v>
      </c>
      <c r="S103" s="25">
        <v>33805</v>
      </c>
      <c r="T103" s="25">
        <v>0</v>
      </c>
      <c r="U103" s="25">
        <v>33900</v>
      </c>
      <c r="V103" s="25">
        <v>33900</v>
      </c>
      <c r="W103" s="25">
        <v>0</v>
      </c>
      <c r="X103" s="138"/>
    </row>
    <row r="104" spans="1:24" ht="12.75" customHeight="1">
      <c r="A104" s="37" t="s">
        <v>314</v>
      </c>
      <c r="B104" s="38" t="s">
        <v>301</v>
      </c>
      <c r="C104" s="38" t="s">
        <v>223</v>
      </c>
      <c r="D104" s="38" t="s">
        <v>239</v>
      </c>
      <c r="E104" s="21" t="s">
        <v>315</v>
      </c>
      <c r="F104" s="72">
        <f>SUM(G104,H104)</f>
        <v>3371</v>
      </c>
      <c r="G104" s="72">
        <v>3371</v>
      </c>
      <c r="H104" s="25">
        <v>0</v>
      </c>
      <c r="I104" s="139">
        <v>4500</v>
      </c>
      <c r="J104" s="139">
        <v>4500</v>
      </c>
      <c r="K104" s="139">
        <v>0</v>
      </c>
      <c r="L104" s="25">
        <v>5400</v>
      </c>
      <c r="M104" s="25">
        <v>5400</v>
      </c>
      <c r="N104" s="25">
        <v>0</v>
      </c>
      <c r="O104" s="25">
        <f t="shared" si="4"/>
        <v>900</v>
      </c>
      <c r="P104" s="25">
        <f t="shared" si="4"/>
        <v>900</v>
      </c>
      <c r="Q104" s="25">
        <f t="shared" si="4"/>
        <v>0</v>
      </c>
      <c r="R104" s="25">
        <v>6900</v>
      </c>
      <c r="S104" s="25">
        <v>6900</v>
      </c>
      <c r="T104" s="25">
        <v>0</v>
      </c>
      <c r="U104" s="25">
        <v>6480</v>
      </c>
      <c r="V104" s="25">
        <v>6480</v>
      </c>
      <c r="W104" s="25">
        <v>0</v>
      </c>
      <c r="X104" s="138"/>
    </row>
    <row r="105" spans="1:24" ht="12.75" customHeight="1">
      <c r="A105" s="37" t="s">
        <v>316</v>
      </c>
      <c r="B105" s="38" t="s">
        <v>301</v>
      </c>
      <c r="C105" s="38" t="s">
        <v>223</v>
      </c>
      <c r="D105" s="38" t="s">
        <v>212</v>
      </c>
      <c r="E105" s="21" t="s">
        <v>317</v>
      </c>
      <c r="F105" s="140"/>
      <c r="G105" s="140"/>
      <c r="H105" s="140"/>
      <c r="I105" s="87"/>
      <c r="J105" s="87"/>
      <c r="K105" s="87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63"/>
      <c r="X105" s="138"/>
    </row>
    <row r="106" spans="1:24" ht="12.75" customHeight="1">
      <c r="A106" s="37" t="s">
        <v>318</v>
      </c>
      <c r="B106" s="38" t="s">
        <v>301</v>
      </c>
      <c r="C106" s="38" t="s">
        <v>223</v>
      </c>
      <c r="D106" s="38" t="s">
        <v>252</v>
      </c>
      <c r="E106" s="21" t="s">
        <v>319</v>
      </c>
      <c r="F106" s="82"/>
      <c r="G106" s="82"/>
      <c r="H106" s="82"/>
      <c r="I106" s="25"/>
      <c r="J106" s="25"/>
      <c r="K106" s="25"/>
      <c r="L106" s="79"/>
      <c r="M106" s="79"/>
      <c r="N106" s="79"/>
      <c r="O106" s="25"/>
      <c r="P106" s="25"/>
      <c r="Q106" s="25"/>
      <c r="R106" s="25"/>
      <c r="S106" s="25"/>
      <c r="T106" s="25"/>
      <c r="U106" s="25"/>
      <c r="V106" s="25"/>
      <c r="W106" s="25"/>
      <c r="X106" s="138"/>
    </row>
    <row r="107" spans="1:24" ht="23.25" customHeight="1">
      <c r="A107" s="15">
        <v>2830</v>
      </c>
      <c r="B107" s="78" t="s">
        <v>738</v>
      </c>
      <c r="C107" s="78" t="s">
        <v>205</v>
      </c>
      <c r="D107" s="78" t="s">
        <v>196</v>
      </c>
      <c r="E107" s="77" t="s">
        <v>739</v>
      </c>
      <c r="F107" s="72">
        <f>SUM(G107,H107)</f>
        <v>262.5</v>
      </c>
      <c r="G107" s="72">
        <v>262.5</v>
      </c>
      <c r="H107" s="82">
        <v>0</v>
      </c>
      <c r="I107" s="93">
        <v>500</v>
      </c>
      <c r="J107" s="93">
        <v>500</v>
      </c>
      <c r="K107" s="82"/>
      <c r="L107" s="25">
        <v>500</v>
      </c>
      <c r="M107" s="25">
        <v>500</v>
      </c>
      <c r="N107" s="79">
        <v>0</v>
      </c>
      <c r="O107" s="25">
        <f>SUM(L107-I107)</f>
        <v>0</v>
      </c>
      <c r="P107" s="25">
        <f>SUM(M107-J107)</f>
        <v>0</v>
      </c>
      <c r="Q107" s="79">
        <v>0</v>
      </c>
      <c r="R107" s="25">
        <v>500</v>
      </c>
      <c r="S107" s="25">
        <v>500</v>
      </c>
      <c r="T107" s="79">
        <v>0</v>
      </c>
      <c r="U107" s="25">
        <v>700</v>
      </c>
      <c r="V107" s="25">
        <v>700</v>
      </c>
      <c r="W107" s="79">
        <v>0</v>
      </c>
      <c r="X107" s="138"/>
    </row>
    <row r="108" spans="1:24" ht="15" customHeight="1">
      <c r="A108" s="37"/>
      <c r="B108" s="78"/>
      <c r="C108" s="78"/>
      <c r="D108" s="78"/>
      <c r="E108" s="77" t="s">
        <v>735</v>
      </c>
      <c r="F108" s="82"/>
      <c r="G108" s="82"/>
      <c r="H108" s="82"/>
      <c r="I108" s="82"/>
      <c r="J108" s="82"/>
      <c r="K108" s="82"/>
      <c r="L108" s="25"/>
      <c r="M108" s="25"/>
      <c r="N108" s="79"/>
      <c r="O108" s="25"/>
      <c r="P108" s="25"/>
      <c r="Q108" s="79"/>
      <c r="R108" s="25"/>
      <c r="S108" s="25"/>
      <c r="T108" s="79"/>
      <c r="U108" s="25"/>
      <c r="V108" s="25"/>
      <c r="W108" s="79"/>
      <c r="X108" s="138"/>
    </row>
    <row r="109" spans="1:256" s="6" customFormat="1" ht="19.5" customHeight="1">
      <c r="A109" s="134">
        <v>2831</v>
      </c>
      <c r="B109" s="78" t="s">
        <v>738</v>
      </c>
      <c r="C109" s="78" t="s">
        <v>205</v>
      </c>
      <c r="D109" s="78" t="s">
        <v>199</v>
      </c>
      <c r="E109" s="77" t="s">
        <v>740</v>
      </c>
      <c r="F109" s="72">
        <f>SUM(G109,H109)</f>
        <v>262.5</v>
      </c>
      <c r="G109" s="72">
        <v>262.5</v>
      </c>
      <c r="H109" s="81">
        <v>0</v>
      </c>
      <c r="I109" s="93">
        <v>500</v>
      </c>
      <c r="J109" s="93">
        <v>500</v>
      </c>
      <c r="K109" s="81"/>
      <c r="L109" s="25">
        <v>500</v>
      </c>
      <c r="M109" s="25">
        <v>500</v>
      </c>
      <c r="N109" s="79">
        <v>0</v>
      </c>
      <c r="O109" s="25">
        <f>SUM(L109-I109)</f>
        <v>0</v>
      </c>
      <c r="P109" s="25">
        <f>SUM(M109-J109)</f>
        <v>0</v>
      </c>
      <c r="Q109" s="79">
        <v>0</v>
      </c>
      <c r="R109" s="25">
        <v>500</v>
      </c>
      <c r="S109" s="25">
        <v>500</v>
      </c>
      <c r="T109" s="79">
        <v>0</v>
      </c>
      <c r="U109" s="25">
        <v>700</v>
      </c>
      <c r="V109" s="25">
        <v>700</v>
      </c>
      <c r="W109" s="79">
        <v>0</v>
      </c>
      <c r="X109" s="13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6" customFormat="1" ht="19.5" customHeight="1">
      <c r="A110" s="135">
        <v>2830</v>
      </c>
      <c r="B110" s="85" t="s">
        <v>738</v>
      </c>
      <c r="C110" s="78" t="s">
        <v>205</v>
      </c>
      <c r="D110" s="78">
        <v>0</v>
      </c>
      <c r="E110" s="77" t="s">
        <v>741</v>
      </c>
      <c r="F110" s="87">
        <v>240</v>
      </c>
      <c r="G110" s="87">
        <v>240</v>
      </c>
      <c r="H110" s="81">
        <v>0</v>
      </c>
      <c r="I110" s="93">
        <v>400</v>
      </c>
      <c r="J110" s="93">
        <v>400</v>
      </c>
      <c r="K110" s="81"/>
      <c r="L110" s="25">
        <v>500</v>
      </c>
      <c r="M110" s="25">
        <v>500</v>
      </c>
      <c r="N110" s="79">
        <v>0</v>
      </c>
      <c r="O110" s="25">
        <f>SUM(L110-I110)</f>
        <v>100</v>
      </c>
      <c r="P110" s="25">
        <f>SUM(M110-J110)</f>
        <v>100</v>
      </c>
      <c r="Q110" s="79">
        <v>0</v>
      </c>
      <c r="R110" s="25">
        <v>500</v>
      </c>
      <c r="S110" s="25">
        <v>500</v>
      </c>
      <c r="T110" s="79">
        <v>0</v>
      </c>
      <c r="U110" s="25">
        <v>600</v>
      </c>
      <c r="V110" s="25">
        <v>600</v>
      </c>
      <c r="W110" s="79">
        <v>0</v>
      </c>
      <c r="X110" s="13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6" customFormat="1" ht="13.5" customHeight="1">
      <c r="A111" s="135"/>
      <c r="B111" s="84"/>
      <c r="C111" s="84"/>
      <c r="D111" s="84"/>
      <c r="E111" s="77" t="s">
        <v>735</v>
      </c>
      <c r="F111" s="81"/>
      <c r="G111" s="81"/>
      <c r="H111" s="81"/>
      <c r="I111" s="81"/>
      <c r="J111" s="81"/>
      <c r="K111" s="81"/>
      <c r="L111" s="25"/>
      <c r="M111" s="25"/>
      <c r="N111" s="79"/>
      <c r="O111" s="25"/>
      <c r="P111" s="25"/>
      <c r="Q111" s="79"/>
      <c r="R111" s="25"/>
      <c r="S111" s="25"/>
      <c r="T111" s="79"/>
      <c r="U111" s="25"/>
      <c r="V111" s="25"/>
      <c r="W111" s="79"/>
      <c r="X111" s="13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6" customFormat="1" ht="19.5" customHeight="1">
      <c r="A112" s="135">
        <v>2833</v>
      </c>
      <c r="B112" s="85" t="s">
        <v>738</v>
      </c>
      <c r="C112" s="78" t="s">
        <v>205</v>
      </c>
      <c r="D112" s="78" t="s">
        <v>205</v>
      </c>
      <c r="E112" s="77" t="s">
        <v>741</v>
      </c>
      <c r="F112" s="87">
        <v>240</v>
      </c>
      <c r="G112" s="87">
        <v>240</v>
      </c>
      <c r="H112" s="81"/>
      <c r="I112" s="93">
        <v>400</v>
      </c>
      <c r="J112" s="93">
        <v>400</v>
      </c>
      <c r="K112" s="81"/>
      <c r="L112" s="25">
        <v>500</v>
      </c>
      <c r="M112" s="25">
        <v>500</v>
      </c>
      <c r="N112" s="79">
        <v>0</v>
      </c>
      <c r="O112" s="25">
        <f>SUM(L112-I112)</f>
        <v>100</v>
      </c>
      <c r="P112" s="25">
        <f>SUM(M112-J112)</f>
        <v>100</v>
      </c>
      <c r="Q112" s="79">
        <v>0</v>
      </c>
      <c r="R112" s="25">
        <v>500</v>
      </c>
      <c r="S112" s="25">
        <v>500</v>
      </c>
      <c r="T112" s="79">
        <v>0</v>
      </c>
      <c r="U112" s="25">
        <v>600</v>
      </c>
      <c r="V112" s="25">
        <v>600</v>
      </c>
      <c r="W112" s="79">
        <v>0</v>
      </c>
      <c r="X112" s="13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6" customFormat="1" ht="20.25" customHeight="1">
      <c r="A113" s="15" t="s">
        <v>320</v>
      </c>
      <c r="B113" s="12" t="s">
        <v>301</v>
      </c>
      <c r="C113" s="12" t="s">
        <v>239</v>
      </c>
      <c r="D113" s="12" t="s">
        <v>196</v>
      </c>
      <c r="E113" s="40" t="s">
        <v>321</v>
      </c>
      <c r="F113" s="72">
        <f>SUM(G113,H113)</f>
        <v>421.1</v>
      </c>
      <c r="G113" s="72">
        <v>421.1</v>
      </c>
      <c r="H113" s="81"/>
      <c r="I113" s="79">
        <v>1000</v>
      </c>
      <c r="J113" s="79">
        <v>1000</v>
      </c>
      <c r="K113" s="79">
        <v>0</v>
      </c>
      <c r="L113" s="79">
        <v>1000</v>
      </c>
      <c r="M113" s="79">
        <v>1000</v>
      </c>
      <c r="N113" s="79">
        <v>0</v>
      </c>
      <c r="O113" s="25">
        <f>SUM(L113-I113)</f>
        <v>0</v>
      </c>
      <c r="P113" s="25">
        <f>SUM(M113-J113)</f>
        <v>0</v>
      </c>
      <c r="Q113" s="25">
        <f>SUM(N113-K113)</f>
        <v>0</v>
      </c>
      <c r="R113" s="25">
        <v>1500</v>
      </c>
      <c r="S113" s="25">
        <v>1500</v>
      </c>
      <c r="T113" s="25">
        <v>0</v>
      </c>
      <c r="U113" s="25">
        <v>2000</v>
      </c>
      <c r="V113" s="25">
        <v>2000</v>
      </c>
      <c r="W113" s="25">
        <v>0</v>
      </c>
      <c r="X113" s="13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4" ht="12.75" customHeight="1">
      <c r="A114" s="37"/>
      <c r="B114" s="38"/>
      <c r="C114" s="38"/>
      <c r="D114" s="38"/>
      <c r="E114" s="21" t="s">
        <v>201</v>
      </c>
      <c r="F114" s="82"/>
      <c r="G114" s="82"/>
      <c r="H114" s="82"/>
      <c r="I114" s="82"/>
      <c r="J114" s="82"/>
      <c r="K114" s="82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63"/>
      <c r="X114" s="138"/>
    </row>
    <row r="115" spans="1:24" ht="12.75" customHeight="1">
      <c r="A115" s="37" t="s">
        <v>322</v>
      </c>
      <c r="B115" s="38" t="s">
        <v>301</v>
      </c>
      <c r="C115" s="38" t="s">
        <v>239</v>
      </c>
      <c r="D115" s="38" t="s">
        <v>199</v>
      </c>
      <c r="E115" s="21" t="s">
        <v>323</v>
      </c>
      <c r="F115" s="82"/>
      <c r="G115" s="82"/>
      <c r="H115" s="82"/>
      <c r="I115" s="82"/>
      <c r="J115" s="82"/>
      <c r="K115" s="82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63"/>
      <c r="X115" s="138"/>
    </row>
    <row r="116" spans="1:24" ht="24" customHeight="1">
      <c r="A116" s="15" t="s">
        <v>324</v>
      </c>
      <c r="B116" s="12" t="s">
        <v>301</v>
      </c>
      <c r="C116" s="12" t="s">
        <v>239</v>
      </c>
      <c r="D116" s="12">
        <v>2</v>
      </c>
      <c r="E116" s="77" t="s">
        <v>742</v>
      </c>
      <c r="F116" s="72">
        <f>SUM(G116,H116)</f>
        <v>421.1</v>
      </c>
      <c r="G116" s="72">
        <v>421.1</v>
      </c>
      <c r="H116" s="82"/>
      <c r="I116" s="79">
        <v>1000</v>
      </c>
      <c r="J116" s="79">
        <v>1000</v>
      </c>
      <c r="K116" s="79">
        <v>0</v>
      </c>
      <c r="L116" s="79">
        <v>1000</v>
      </c>
      <c r="M116" s="79">
        <v>1000</v>
      </c>
      <c r="N116" s="79">
        <v>0</v>
      </c>
      <c r="O116" s="25">
        <f aca="true" t="shared" si="5" ref="O116:Q117">SUM(L116-I116)</f>
        <v>0</v>
      </c>
      <c r="P116" s="25">
        <f t="shared" si="5"/>
        <v>0</v>
      </c>
      <c r="Q116" s="25">
        <f t="shared" si="5"/>
        <v>0</v>
      </c>
      <c r="R116" s="25">
        <v>1500</v>
      </c>
      <c r="S116" s="25">
        <v>1500</v>
      </c>
      <c r="T116" s="25">
        <v>0</v>
      </c>
      <c r="U116" s="25">
        <v>2000</v>
      </c>
      <c r="V116" s="25">
        <v>2000</v>
      </c>
      <c r="W116" s="25">
        <v>0</v>
      </c>
      <c r="X116" s="138"/>
    </row>
    <row r="117" spans="1:24" ht="12.75" customHeight="1">
      <c r="A117" s="37" t="s">
        <v>326</v>
      </c>
      <c r="B117" s="38" t="s">
        <v>327</v>
      </c>
      <c r="C117" s="38" t="s">
        <v>196</v>
      </c>
      <c r="D117" s="38" t="s">
        <v>196</v>
      </c>
      <c r="E117" s="39" t="s">
        <v>328</v>
      </c>
      <c r="F117" s="82">
        <v>83633.3</v>
      </c>
      <c r="G117" s="82">
        <v>83633.3</v>
      </c>
      <c r="H117" s="81"/>
      <c r="I117" s="139">
        <v>318250</v>
      </c>
      <c r="J117" s="139">
        <v>98250</v>
      </c>
      <c r="K117" s="139">
        <v>220000</v>
      </c>
      <c r="L117" s="25">
        <v>335000</v>
      </c>
      <c r="M117" s="25">
        <v>115000</v>
      </c>
      <c r="N117" s="25">
        <v>220000</v>
      </c>
      <c r="O117" s="25">
        <f t="shared" si="5"/>
        <v>16750</v>
      </c>
      <c r="P117" s="25">
        <f t="shared" si="5"/>
        <v>16750</v>
      </c>
      <c r="Q117" s="25">
        <f t="shared" si="5"/>
        <v>0</v>
      </c>
      <c r="R117" s="25">
        <v>337215</v>
      </c>
      <c r="S117" s="25">
        <v>127215</v>
      </c>
      <c r="T117" s="25">
        <v>210000</v>
      </c>
      <c r="U117" s="25">
        <v>239870</v>
      </c>
      <c r="V117" s="25">
        <v>139870</v>
      </c>
      <c r="W117" s="25">
        <v>100000</v>
      </c>
      <c r="X117" s="138"/>
    </row>
    <row r="118" spans="1:24" ht="12.75" customHeight="1">
      <c r="A118" s="37"/>
      <c r="B118" s="38"/>
      <c r="C118" s="38"/>
      <c r="D118" s="38"/>
      <c r="E118" s="21" t="s">
        <v>5</v>
      </c>
      <c r="F118" s="82"/>
      <c r="G118" s="82"/>
      <c r="H118" s="82"/>
      <c r="I118" s="82"/>
      <c r="J118" s="82"/>
      <c r="K118" s="82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63"/>
      <c r="X118" s="138"/>
    </row>
    <row r="119" spans="1:256" s="6" customFormat="1" ht="28.5" customHeight="1">
      <c r="A119" s="15" t="s">
        <v>329</v>
      </c>
      <c r="B119" s="12" t="s">
        <v>327</v>
      </c>
      <c r="C119" s="12" t="s">
        <v>199</v>
      </c>
      <c r="D119" s="12" t="s">
        <v>196</v>
      </c>
      <c r="E119" s="40" t="s">
        <v>330</v>
      </c>
      <c r="F119" s="88">
        <v>38889.9</v>
      </c>
      <c r="G119" s="88">
        <v>38889.9</v>
      </c>
      <c r="H119" s="81"/>
      <c r="I119" s="139">
        <v>146250</v>
      </c>
      <c r="J119" s="139">
        <v>46250</v>
      </c>
      <c r="K119" s="139">
        <v>100000</v>
      </c>
      <c r="L119" s="25">
        <v>150925</v>
      </c>
      <c r="M119" s="25">
        <v>50925</v>
      </c>
      <c r="N119" s="25">
        <v>100000</v>
      </c>
      <c r="O119" s="25">
        <f>SUM(L119-I119)</f>
        <v>4675</v>
      </c>
      <c r="P119" s="25">
        <f>SUM(M119-J119)</f>
        <v>4675</v>
      </c>
      <c r="Q119" s="25">
        <f>SUM(N119-K119)</f>
        <v>0</v>
      </c>
      <c r="R119" s="25">
        <v>337215</v>
      </c>
      <c r="S119" s="25">
        <v>127215</v>
      </c>
      <c r="T119" s="25">
        <v>210000</v>
      </c>
      <c r="U119" s="25">
        <v>152300</v>
      </c>
      <c r="V119" s="25">
        <v>62300</v>
      </c>
      <c r="W119" s="25">
        <v>100000</v>
      </c>
      <c r="X119" s="13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4" ht="12.75" customHeight="1">
      <c r="A120" s="37"/>
      <c r="B120" s="38"/>
      <c r="C120" s="38"/>
      <c r="D120" s="38"/>
      <c r="E120" s="21" t="s">
        <v>201</v>
      </c>
      <c r="F120" s="82"/>
      <c r="G120" s="82"/>
      <c r="H120" s="82"/>
      <c r="I120" s="82"/>
      <c r="J120" s="82"/>
      <c r="K120" s="82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63"/>
      <c r="X120" s="138"/>
    </row>
    <row r="121" spans="1:24" ht="12.75" customHeight="1">
      <c r="A121" s="37" t="s">
        <v>331</v>
      </c>
      <c r="B121" s="38" t="s">
        <v>327</v>
      </c>
      <c r="C121" s="38" t="s">
        <v>199</v>
      </c>
      <c r="D121" s="38" t="s">
        <v>199</v>
      </c>
      <c r="E121" s="21" t="s">
        <v>332</v>
      </c>
      <c r="F121" s="72">
        <f>SUM(G121,H121)</f>
        <v>38490</v>
      </c>
      <c r="G121" s="72">
        <v>38490</v>
      </c>
      <c r="H121" s="82"/>
      <c r="I121" s="25">
        <v>145750</v>
      </c>
      <c r="J121" s="25">
        <v>45750</v>
      </c>
      <c r="K121" s="25">
        <v>100000</v>
      </c>
      <c r="L121" s="25">
        <v>150925</v>
      </c>
      <c r="M121" s="25">
        <v>50925</v>
      </c>
      <c r="N121" s="25">
        <v>100000</v>
      </c>
      <c r="O121" s="25">
        <f aca="true" t="shared" si="6" ref="O121:Q122">SUM(L121-I121)</f>
        <v>5175</v>
      </c>
      <c r="P121" s="25">
        <f t="shared" si="6"/>
        <v>5175</v>
      </c>
      <c r="Q121" s="25">
        <f t="shared" si="6"/>
        <v>0</v>
      </c>
      <c r="R121" s="25">
        <v>156700</v>
      </c>
      <c r="S121" s="25">
        <v>56700</v>
      </c>
      <c r="T121" s="25">
        <v>100000</v>
      </c>
      <c r="U121" s="25">
        <v>151600</v>
      </c>
      <c r="V121" s="25">
        <v>61600</v>
      </c>
      <c r="W121" s="25">
        <v>90000</v>
      </c>
      <c r="X121" s="138"/>
    </row>
    <row r="122" spans="1:24" ht="12.75" customHeight="1">
      <c r="A122" s="37" t="s">
        <v>333</v>
      </c>
      <c r="B122" s="38" t="s">
        <v>327</v>
      </c>
      <c r="C122" s="38" t="s">
        <v>199</v>
      </c>
      <c r="D122" s="38" t="s">
        <v>223</v>
      </c>
      <c r="E122" s="21" t="s">
        <v>334</v>
      </c>
      <c r="F122" s="72">
        <f>SUM(G122,H122)</f>
        <v>399.9</v>
      </c>
      <c r="G122" s="72">
        <v>399.9</v>
      </c>
      <c r="H122" s="82"/>
      <c r="I122" s="25">
        <v>500</v>
      </c>
      <c r="J122" s="25">
        <v>500</v>
      </c>
      <c r="K122" s="25">
        <v>0</v>
      </c>
      <c r="L122" s="25">
        <v>600</v>
      </c>
      <c r="M122" s="25">
        <v>600</v>
      </c>
      <c r="N122" s="25">
        <v>0</v>
      </c>
      <c r="O122" s="25">
        <f t="shared" si="6"/>
        <v>100</v>
      </c>
      <c r="P122" s="25">
        <f t="shared" si="6"/>
        <v>100</v>
      </c>
      <c r="Q122" s="25">
        <f t="shared" si="6"/>
        <v>0</v>
      </c>
      <c r="R122" s="25">
        <v>700</v>
      </c>
      <c r="S122" s="25">
        <v>700</v>
      </c>
      <c r="T122" s="25">
        <v>0</v>
      </c>
      <c r="U122" s="25">
        <v>700</v>
      </c>
      <c r="V122" s="25">
        <v>700</v>
      </c>
      <c r="W122" s="25">
        <v>0</v>
      </c>
      <c r="X122" s="138"/>
    </row>
    <row r="123" spans="1:256" s="6" customFormat="1" ht="28.5" customHeight="1">
      <c r="A123" s="15" t="s">
        <v>335</v>
      </c>
      <c r="B123" s="12" t="s">
        <v>327</v>
      </c>
      <c r="C123" s="12" t="s">
        <v>223</v>
      </c>
      <c r="D123" s="12" t="s">
        <v>196</v>
      </c>
      <c r="E123" s="40" t="s">
        <v>336</v>
      </c>
      <c r="F123" s="81"/>
      <c r="G123" s="81"/>
      <c r="H123" s="81"/>
      <c r="I123" s="81"/>
      <c r="J123" s="81"/>
      <c r="K123" s="81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63"/>
      <c r="X123" s="13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4" ht="12.75" customHeight="1">
      <c r="A124" s="37"/>
      <c r="B124" s="38"/>
      <c r="C124" s="38"/>
      <c r="D124" s="38"/>
      <c r="E124" s="21" t="s">
        <v>201</v>
      </c>
      <c r="F124" s="82"/>
      <c r="G124" s="82"/>
      <c r="H124" s="82"/>
      <c r="I124" s="82"/>
      <c r="J124" s="82"/>
      <c r="K124" s="82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63"/>
      <c r="X124" s="138"/>
    </row>
    <row r="125" spans="1:24" ht="12.75" customHeight="1">
      <c r="A125" s="37" t="s">
        <v>337</v>
      </c>
      <c r="B125" s="38" t="s">
        <v>327</v>
      </c>
      <c r="C125" s="38" t="s">
        <v>223</v>
      </c>
      <c r="D125" s="38" t="s">
        <v>199</v>
      </c>
      <c r="E125" s="21" t="s">
        <v>338</v>
      </c>
      <c r="F125" s="82"/>
      <c r="G125" s="82"/>
      <c r="H125" s="82"/>
      <c r="I125" s="82"/>
      <c r="J125" s="82"/>
      <c r="K125" s="82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63"/>
      <c r="X125" s="138"/>
    </row>
    <row r="126" spans="1:24" ht="12.75" customHeight="1">
      <c r="A126" s="37" t="s">
        <v>339</v>
      </c>
      <c r="B126" s="38" t="s">
        <v>327</v>
      </c>
      <c r="C126" s="38" t="s">
        <v>223</v>
      </c>
      <c r="D126" s="38" t="s">
        <v>223</v>
      </c>
      <c r="E126" s="21" t="s">
        <v>340</v>
      </c>
      <c r="F126" s="82"/>
      <c r="G126" s="82"/>
      <c r="H126" s="82"/>
      <c r="I126" s="82"/>
      <c r="J126" s="82"/>
      <c r="K126" s="82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63"/>
      <c r="X126" s="138"/>
    </row>
    <row r="127" spans="1:256" s="6" customFormat="1" ht="28.5" customHeight="1">
      <c r="A127" s="15" t="s">
        <v>341</v>
      </c>
      <c r="B127" s="12" t="s">
        <v>327</v>
      </c>
      <c r="C127" s="12" t="s">
        <v>212</v>
      </c>
      <c r="D127" s="12" t="s">
        <v>196</v>
      </c>
      <c r="E127" s="40" t="s">
        <v>342</v>
      </c>
      <c r="F127" s="72">
        <f>SUM(G127,H127)</f>
        <v>44743.4</v>
      </c>
      <c r="G127" s="72">
        <v>44743.4</v>
      </c>
      <c r="H127" s="81"/>
      <c r="I127" s="139">
        <v>172000</v>
      </c>
      <c r="J127" s="139">
        <v>52000</v>
      </c>
      <c r="K127" s="139">
        <v>120000</v>
      </c>
      <c r="L127" s="25">
        <v>184075</v>
      </c>
      <c r="M127" s="25">
        <v>64075</v>
      </c>
      <c r="N127" s="25">
        <v>120000</v>
      </c>
      <c r="O127" s="25">
        <f>SUM(L127-I127)</f>
        <v>12075</v>
      </c>
      <c r="P127" s="25">
        <f>SUM(M127-J127)</f>
        <v>12075</v>
      </c>
      <c r="Q127" s="25">
        <f>SUM(N127-K127)</f>
        <v>0</v>
      </c>
      <c r="R127" s="25">
        <v>180515</v>
      </c>
      <c r="S127" s="25">
        <v>70515</v>
      </c>
      <c r="T127" s="25">
        <v>110000</v>
      </c>
      <c r="U127" s="25">
        <v>87570</v>
      </c>
      <c r="V127" s="25">
        <v>77570</v>
      </c>
      <c r="W127" s="25">
        <v>10000</v>
      </c>
      <c r="X127" s="13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4" ht="12.75" customHeight="1">
      <c r="A128" s="37"/>
      <c r="B128" s="38"/>
      <c r="C128" s="38"/>
      <c r="D128" s="38"/>
      <c r="E128" s="21" t="s">
        <v>201</v>
      </c>
      <c r="F128" s="82"/>
      <c r="G128" s="82"/>
      <c r="H128" s="82"/>
      <c r="I128" s="82"/>
      <c r="J128" s="82"/>
      <c r="K128" s="82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63"/>
      <c r="X128" s="138"/>
    </row>
    <row r="129" spans="1:24" ht="12.75" customHeight="1">
      <c r="A129" s="37" t="s">
        <v>343</v>
      </c>
      <c r="B129" s="38" t="s">
        <v>327</v>
      </c>
      <c r="C129" s="38" t="s">
        <v>212</v>
      </c>
      <c r="D129" s="38" t="s">
        <v>199</v>
      </c>
      <c r="E129" s="21" t="s">
        <v>344</v>
      </c>
      <c r="F129" s="72">
        <f>SUM(G129,H129)</f>
        <v>44743.4</v>
      </c>
      <c r="G129" s="72">
        <v>44743.4</v>
      </c>
      <c r="H129" s="82"/>
      <c r="I129" s="139">
        <v>172000</v>
      </c>
      <c r="J129" s="139">
        <v>52000</v>
      </c>
      <c r="K129" s="139">
        <v>120000</v>
      </c>
      <c r="L129" s="25">
        <v>184075</v>
      </c>
      <c r="M129" s="25">
        <v>64075</v>
      </c>
      <c r="N129" s="25">
        <v>120000</v>
      </c>
      <c r="O129" s="25">
        <f>SUM(L129-I129)</f>
        <v>12075</v>
      </c>
      <c r="P129" s="25">
        <f>SUM(M129-J129)</f>
        <v>12075</v>
      </c>
      <c r="Q129" s="25">
        <f>SUM(N129-K129)</f>
        <v>0</v>
      </c>
      <c r="R129" s="25">
        <v>180515</v>
      </c>
      <c r="S129" s="25">
        <v>70515</v>
      </c>
      <c r="T129" s="25">
        <v>110000</v>
      </c>
      <c r="U129" s="25">
        <v>87570</v>
      </c>
      <c r="V129" s="25">
        <v>77570</v>
      </c>
      <c r="W129" s="25">
        <v>10000</v>
      </c>
      <c r="X129" s="138"/>
    </row>
    <row r="130" spans="1:256" s="6" customFormat="1" ht="28.5" customHeight="1">
      <c r="A130" s="15" t="s">
        <v>345</v>
      </c>
      <c r="B130" s="12" t="s">
        <v>327</v>
      </c>
      <c r="C130" s="12" t="s">
        <v>216</v>
      </c>
      <c r="D130" s="12" t="s">
        <v>196</v>
      </c>
      <c r="E130" s="40" t="s">
        <v>346</v>
      </c>
      <c r="F130" s="81"/>
      <c r="G130" s="81"/>
      <c r="H130" s="81"/>
      <c r="I130" s="81"/>
      <c r="J130" s="81"/>
      <c r="K130" s="81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63"/>
      <c r="X130" s="13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4" ht="12.75" customHeight="1">
      <c r="A131" s="37"/>
      <c r="B131" s="38"/>
      <c r="C131" s="38"/>
      <c r="D131" s="38"/>
      <c r="E131" s="21" t="s">
        <v>201</v>
      </c>
      <c r="F131" s="82"/>
      <c r="G131" s="82"/>
      <c r="H131" s="82"/>
      <c r="I131" s="82"/>
      <c r="J131" s="82"/>
      <c r="K131" s="82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63"/>
      <c r="X131" s="138"/>
    </row>
    <row r="132" spans="1:24" ht="12.75" customHeight="1">
      <c r="A132" s="37" t="s">
        <v>347</v>
      </c>
      <c r="B132" s="38" t="s">
        <v>327</v>
      </c>
      <c r="C132" s="38" t="s">
        <v>216</v>
      </c>
      <c r="D132" s="38" t="s">
        <v>199</v>
      </c>
      <c r="E132" s="21" t="s">
        <v>346</v>
      </c>
      <c r="F132" s="82"/>
      <c r="G132" s="82"/>
      <c r="H132" s="82"/>
      <c r="I132" s="82"/>
      <c r="J132" s="82"/>
      <c r="K132" s="82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63"/>
      <c r="X132" s="138"/>
    </row>
    <row r="133" spans="1:24" ht="12.75" customHeight="1">
      <c r="A133" s="37" t="s">
        <v>348</v>
      </c>
      <c r="B133" s="38" t="s">
        <v>349</v>
      </c>
      <c r="C133" s="38" t="s">
        <v>196</v>
      </c>
      <c r="D133" s="38" t="s">
        <v>196</v>
      </c>
      <c r="E133" s="39" t="s">
        <v>350</v>
      </c>
      <c r="F133" s="72">
        <v>5457.4</v>
      </c>
      <c r="G133" s="72">
        <v>5457.4</v>
      </c>
      <c r="H133" s="81"/>
      <c r="I133" s="139">
        <v>5140</v>
      </c>
      <c r="J133" s="139">
        <v>5140</v>
      </c>
      <c r="K133" s="139">
        <v>0</v>
      </c>
      <c r="L133" s="25">
        <v>6000</v>
      </c>
      <c r="M133" s="139">
        <v>6000</v>
      </c>
      <c r="N133" s="25">
        <v>0</v>
      </c>
      <c r="O133" s="25">
        <f>SUM(L133-I133)</f>
        <v>860</v>
      </c>
      <c r="P133" s="25">
        <f>SUM(M133-J133)</f>
        <v>860</v>
      </c>
      <c r="Q133" s="25">
        <f>SUM(N133-K133)</f>
        <v>0</v>
      </c>
      <c r="R133" s="25">
        <v>6500</v>
      </c>
      <c r="S133" s="25">
        <v>6500</v>
      </c>
      <c r="T133" s="25">
        <v>0</v>
      </c>
      <c r="U133" s="25">
        <v>7200</v>
      </c>
      <c r="V133" s="25">
        <v>7200</v>
      </c>
      <c r="W133" s="25">
        <v>0</v>
      </c>
      <c r="X133" s="138"/>
    </row>
    <row r="134" spans="1:24" ht="12.75" customHeight="1">
      <c r="A134" s="37"/>
      <c r="B134" s="38"/>
      <c r="C134" s="38"/>
      <c r="D134" s="38"/>
      <c r="E134" s="21" t="s">
        <v>5</v>
      </c>
      <c r="F134" s="82"/>
      <c r="G134" s="82"/>
      <c r="H134" s="82"/>
      <c r="I134" s="82"/>
      <c r="J134" s="82"/>
      <c r="K134" s="82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63"/>
      <c r="X134" s="138"/>
    </row>
    <row r="135" spans="1:256" s="6" customFormat="1" ht="28.5" customHeight="1">
      <c r="A135" s="15" t="s">
        <v>351</v>
      </c>
      <c r="B135" s="12" t="s">
        <v>349</v>
      </c>
      <c r="C135" s="12" t="s">
        <v>205</v>
      </c>
      <c r="D135" s="12" t="s">
        <v>196</v>
      </c>
      <c r="E135" s="40" t="s">
        <v>352</v>
      </c>
      <c r="F135" s="81"/>
      <c r="G135" s="81"/>
      <c r="H135" s="81"/>
      <c r="I135" s="81"/>
      <c r="J135" s="81"/>
      <c r="K135" s="81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63"/>
      <c r="X135" s="13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4" ht="12.75" customHeight="1">
      <c r="A136" s="37"/>
      <c r="B136" s="38"/>
      <c r="C136" s="38"/>
      <c r="D136" s="38"/>
      <c r="E136" s="21" t="s">
        <v>201</v>
      </c>
      <c r="F136" s="82"/>
      <c r="G136" s="82"/>
      <c r="H136" s="82"/>
      <c r="I136" s="82"/>
      <c r="J136" s="82"/>
      <c r="K136" s="82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63"/>
      <c r="X136" s="138"/>
    </row>
    <row r="137" spans="1:24" ht="12.75" customHeight="1">
      <c r="A137" s="37" t="s">
        <v>353</v>
      </c>
      <c r="B137" s="38" t="s">
        <v>349</v>
      </c>
      <c r="C137" s="38" t="s">
        <v>205</v>
      </c>
      <c r="D137" s="38" t="s">
        <v>199</v>
      </c>
      <c r="E137" s="21" t="s">
        <v>352</v>
      </c>
      <c r="F137" s="82"/>
      <c r="G137" s="82"/>
      <c r="H137" s="82"/>
      <c r="I137" s="82"/>
      <c r="J137" s="82"/>
      <c r="K137" s="82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63"/>
      <c r="X137" s="138"/>
    </row>
    <row r="138" spans="1:256" s="6" customFormat="1" ht="28.5" customHeight="1">
      <c r="A138" s="15" t="s">
        <v>354</v>
      </c>
      <c r="B138" s="12" t="s">
        <v>349</v>
      </c>
      <c r="C138" s="12" t="s">
        <v>239</v>
      </c>
      <c r="D138" s="12" t="s">
        <v>196</v>
      </c>
      <c r="E138" s="40" t="s">
        <v>355</v>
      </c>
      <c r="F138" s="81"/>
      <c r="G138" s="81"/>
      <c r="H138" s="81"/>
      <c r="I138" s="81"/>
      <c r="J138" s="81"/>
      <c r="K138" s="81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63"/>
      <c r="X138" s="13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4" ht="12.75" customHeight="1">
      <c r="A139" s="37"/>
      <c r="B139" s="38"/>
      <c r="C139" s="38"/>
      <c r="D139" s="38"/>
      <c r="E139" s="21" t="s">
        <v>201</v>
      </c>
      <c r="F139" s="82"/>
      <c r="G139" s="82"/>
      <c r="H139" s="82"/>
      <c r="I139" s="82"/>
      <c r="J139" s="82"/>
      <c r="K139" s="82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63"/>
      <c r="X139" s="138"/>
    </row>
    <row r="140" spans="1:24" ht="12.75" customHeight="1">
      <c r="A140" s="37" t="s">
        <v>356</v>
      </c>
      <c r="B140" s="38" t="s">
        <v>349</v>
      </c>
      <c r="C140" s="38" t="s">
        <v>239</v>
      </c>
      <c r="D140" s="38" t="s">
        <v>199</v>
      </c>
      <c r="E140" s="21" t="s">
        <v>355</v>
      </c>
      <c r="F140" s="82"/>
      <c r="G140" s="82"/>
      <c r="H140" s="82"/>
      <c r="I140" s="82"/>
      <c r="J140" s="82"/>
      <c r="K140" s="82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63"/>
      <c r="X140" s="138"/>
    </row>
    <row r="141" spans="1:256" s="6" customFormat="1" ht="28.5" customHeight="1">
      <c r="A141" s="15" t="s">
        <v>357</v>
      </c>
      <c r="B141" s="12" t="s">
        <v>349</v>
      </c>
      <c r="C141" s="12" t="s">
        <v>252</v>
      </c>
      <c r="D141" s="12" t="s">
        <v>196</v>
      </c>
      <c r="E141" s="40" t="s">
        <v>358</v>
      </c>
      <c r="F141" s="72">
        <v>5457.4</v>
      </c>
      <c r="G141" s="72">
        <v>5457.4</v>
      </c>
      <c r="H141" s="81"/>
      <c r="I141" s="139">
        <v>5140</v>
      </c>
      <c r="J141" s="139">
        <v>5140</v>
      </c>
      <c r="K141" s="139">
        <v>0</v>
      </c>
      <c r="L141" s="25">
        <v>6000</v>
      </c>
      <c r="M141" s="139">
        <v>6000</v>
      </c>
      <c r="N141" s="25">
        <v>0</v>
      </c>
      <c r="O141" s="25">
        <f>SUM(L141-I141)</f>
        <v>860</v>
      </c>
      <c r="P141" s="25">
        <f>SUM(M141-J141)</f>
        <v>860</v>
      </c>
      <c r="Q141" s="25">
        <f>SUM(N141-K141)</f>
        <v>0</v>
      </c>
      <c r="R141" s="25">
        <v>6500</v>
      </c>
      <c r="S141" s="25">
        <v>6500</v>
      </c>
      <c r="T141" s="25">
        <v>0</v>
      </c>
      <c r="U141" s="25">
        <v>7200</v>
      </c>
      <c r="V141" s="25">
        <v>7200</v>
      </c>
      <c r="W141" s="25">
        <v>0</v>
      </c>
      <c r="X141" s="13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4" ht="12.75" customHeight="1">
      <c r="A142" s="37"/>
      <c r="B142" s="38"/>
      <c r="C142" s="38"/>
      <c r="D142" s="38"/>
      <c r="E142" s="21" t="s">
        <v>201</v>
      </c>
      <c r="F142" s="82"/>
      <c r="G142" s="82"/>
      <c r="H142" s="82"/>
      <c r="I142" s="82"/>
      <c r="J142" s="82"/>
      <c r="K142" s="82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63"/>
      <c r="X142" s="138"/>
    </row>
    <row r="143" spans="1:24" ht="12.75" customHeight="1">
      <c r="A143" s="37" t="s">
        <v>359</v>
      </c>
      <c r="B143" s="38" t="s">
        <v>349</v>
      </c>
      <c r="C143" s="38" t="s">
        <v>252</v>
      </c>
      <c r="D143" s="38" t="s">
        <v>199</v>
      </c>
      <c r="E143" s="21" t="s">
        <v>358</v>
      </c>
      <c r="F143" s="72">
        <v>5457.4</v>
      </c>
      <c r="G143" s="72">
        <v>5457.4</v>
      </c>
      <c r="H143" s="82"/>
      <c r="I143" s="139">
        <v>5140</v>
      </c>
      <c r="J143" s="139">
        <v>5140</v>
      </c>
      <c r="K143" s="139">
        <v>0</v>
      </c>
      <c r="L143" s="25">
        <v>6000</v>
      </c>
      <c r="M143" s="139">
        <v>6000</v>
      </c>
      <c r="N143" s="25">
        <v>0</v>
      </c>
      <c r="O143" s="25">
        <f>SUM(L143-I143)</f>
        <v>860</v>
      </c>
      <c r="P143" s="25">
        <f>SUM(M143-J143)</f>
        <v>860</v>
      </c>
      <c r="Q143" s="25">
        <f>SUM(N143-K143)</f>
        <v>0</v>
      </c>
      <c r="R143" s="25">
        <v>6500</v>
      </c>
      <c r="S143" s="25">
        <v>6500</v>
      </c>
      <c r="T143" s="25">
        <v>0</v>
      </c>
      <c r="U143" s="25">
        <v>7200</v>
      </c>
      <c r="V143" s="25">
        <v>7200</v>
      </c>
      <c r="W143" s="25">
        <v>0</v>
      </c>
      <c r="X143" s="138"/>
    </row>
    <row r="144" spans="1:256" s="6" customFormat="1" ht="28.5" customHeight="1">
      <c r="A144" s="15" t="s">
        <v>360</v>
      </c>
      <c r="B144" s="12" t="s">
        <v>349</v>
      </c>
      <c r="C144" s="12" t="s">
        <v>257</v>
      </c>
      <c r="D144" s="12" t="s">
        <v>196</v>
      </c>
      <c r="E144" s="40" t="s">
        <v>361</v>
      </c>
      <c r="F144" s="81"/>
      <c r="G144" s="81"/>
      <c r="H144" s="81"/>
      <c r="I144" s="81"/>
      <c r="J144" s="81"/>
      <c r="K144" s="81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63"/>
      <c r="X144" s="13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4" ht="12.75" customHeight="1">
      <c r="A145" s="37"/>
      <c r="B145" s="38"/>
      <c r="C145" s="38"/>
      <c r="D145" s="38"/>
      <c r="E145" s="21" t="s">
        <v>201</v>
      </c>
      <c r="F145" s="82"/>
      <c r="G145" s="82"/>
      <c r="H145" s="82"/>
      <c r="I145" s="82"/>
      <c r="J145" s="82"/>
      <c r="K145" s="82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63"/>
      <c r="X145" s="138"/>
    </row>
    <row r="146" spans="1:24" ht="12.75" customHeight="1">
      <c r="A146" s="37" t="s">
        <v>362</v>
      </c>
      <c r="B146" s="38" t="s">
        <v>349</v>
      </c>
      <c r="C146" s="38" t="s">
        <v>257</v>
      </c>
      <c r="D146" s="38" t="s">
        <v>223</v>
      </c>
      <c r="E146" s="21" t="s">
        <v>363</v>
      </c>
      <c r="F146" s="82"/>
      <c r="G146" s="82"/>
      <c r="H146" s="82"/>
      <c r="I146" s="82"/>
      <c r="J146" s="82"/>
      <c r="K146" s="82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63"/>
      <c r="X146" s="138"/>
    </row>
    <row r="147" spans="1:24" ht="24.75" customHeight="1">
      <c r="A147" s="37" t="s">
        <v>364</v>
      </c>
      <c r="B147" s="38" t="s">
        <v>365</v>
      </c>
      <c r="C147" s="38" t="s">
        <v>196</v>
      </c>
      <c r="D147" s="38" t="s">
        <v>196</v>
      </c>
      <c r="E147" s="39" t="s">
        <v>366</v>
      </c>
      <c r="F147" s="139">
        <v>0</v>
      </c>
      <c r="G147" s="72">
        <v>83937.4</v>
      </c>
      <c r="H147" s="139">
        <v>0</v>
      </c>
      <c r="I147" s="139"/>
      <c r="J147" s="139">
        <v>82462</v>
      </c>
      <c r="K147" s="139">
        <v>0</v>
      </c>
      <c r="L147" s="25">
        <v>0</v>
      </c>
      <c r="M147" s="25">
        <v>50977.5</v>
      </c>
      <c r="N147" s="139">
        <v>0</v>
      </c>
      <c r="O147" s="25">
        <f>SUM(L147-I147)</f>
        <v>0</v>
      </c>
      <c r="P147" s="25">
        <f>SUM(M147-J147)</f>
        <v>-31484.5</v>
      </c>
      <c r="Q147" s="25">
        <f>SUM(N147-K147)</f>
        <v>0</v>
      </c>
      <c r="R147" s="25">
        <v>0</v>
      </c>
      <c r="S147" s="25">
        <v>27084.3</v>
      </c>
      <c r="T147" s="25">
        <v>0</v>
      </c>
      <c r="U147" s="25">
        <v>0</v>
      </c>
      <c r="V147" s="25">
        <v>35692.4</v>
      </c>
      <c r="W147" s="25">
        <v>0</v>
      </c>
      <c r="X147" s="138"/>
    </row>
    <row r="148" spans="1:24" ht="15.75" customHeight="1">
      <c r="A148" s="37"/>
      <c r="B148" s="38"/>
      <c r="C148" s="38"/>
      <c r="D148" s="38"/>
      <c r="E148" s="21" t="s">
        <v>5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138"/>
    </row>
    <row r="149" spans="1:256" s="6" customFormat="1" ht="29.25" customHeight="1">
      <c r="A149" s="15" t="s">
        <v>367</v>
      </c>
      <c r="B149" s="12" t="s">
        <v>365</v>
      </c>
      <c r="C149" s="12" t="s">
        <v>199</v>
      </c>
      <c r="D149" s="12" t="s">
        <v>196</v>
      </c>
      <c r="E149" s="40" t="s">
        <v>368</v>
      </c>
      <c r="F149" s="139">
        <v>0</v>
      </c>
      <c r="G149" s="72">
        <v>83937.4</v>
      </c>
      <c r="H149" s="139">
        <v>0</v>
      </c>
      <c r="I149" s="139"/>
      <c r="J149" s="139">
        <v>82462</v>
      </c>
      <c r="K149" s="139">
        <v>0</v>
      </c>
      <c r="L149" s="25">
        <v>0</v>
      </c>
      <c r="M149" s="25">
        <v>50977.5</v>
      </c>
      <c r="N149" s="139">
        <v>0</v>
      </c>
      <c r="O149" s="25">
        <f>SUM(L149-I149)</f>
        <v>0</v>
      </c>
      <c r="P149" s="25">
        <f>SUM(M149-J149)</f>
        <v>-31484.5</v>
      </c>
      <c r="Q149" s="25">
        <f>SUM(N149-K149)</f>
        <v>0</v>
      </c>
      <c r="R149" s="25">
        <v>0</v>
      </c>
      <c r="S149" s="25">
        <v>27084.3</v>
      </c>
      <c r="T149" s="25">
        <v>0</v>
      </c>
      <c r="U149" s="25">
        <v>0</v>
      </c>
      <c r="V149" s="25">
        <v>35692.4</v>
      </c>
      <c r="W149" s="25">
        <v>0</v>
      </c>
      <c r="X149" s="13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4" ht="18.75" customHeight="1">
      <c r="A150" s="37"/>
      <c r="B150" s="38"/>
      <c r="C150" s="38"/>
      <c r="D150" s="38"/>
      <c r="E150" s="21" t="s">
        <v>201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138"/>
    </row>
    <row r="151" spans="1:24" ht="23.25" customHeight="1" thickBot="1">
      <c r="A151" s="41" t="s">
        <v>369</v>
      </c>
      <c r="B151" s="42" t="s">
        <v>365</v>
      </c>
      <c r="C151" s="42" t="s">
        <v>199</v>
      </c>
      <c r="D151" s="42" t="s">
        <v>223</v>
      </c>
      <c r="E151" s="27" t="s">
        <v>370</v>
      </c>
      <c r="F151" s="141">
        <v>83937.4</v>
      </c>
      <c r="G151" s="142">
        <v>0</v>
      </c>
      <c r="H151" s="143"/>
      <c r="I151" s="142">
        <v>82462</v>
      </c>
      <c r="J151" s="142">
        <v>0</v>
      </c>
      <c r="K151" s="142"/>
      <c r="L151" s="46">
        <v>50977.5</v>
      </c>
      <c r="M151" s="142">
        <v>0</v>
      </c>
      <c r="N151" s="142">
        <v>0</v>
      </c>
      <c r="O151" s="46">
        <f>SUM(L151-I151)</f>
        <v>-31484.5</v>
      </c>
      <c r="P151" s="46">
        <f>SUM(M151-J151)</f>
        <v>0</v>
      </c>
      <c r="Q151" s="46">
        <f>SUM(N151-K151)</f>
        <v>0</v>
      </c>
      <c r="R151" s="46">
        <v>27084.3</v>
      </c>
      <c r="S151" s="46">
        <v>0</v>
      </c>
      <c r="T151" s="46">
        <v>0</v>
      </c>
      <c r="U151" s="46">
        <v>35692.4</v>
      </c>
      <c r="V151" s="46"/>
      <c r="W151" s="46">
        <v>0</v>
      </c>
      <c r="X151" s="144"/>
    </row>
    <row r="152" spans="6:24" ht="10.5">
      <c r="F152" s="83"/>
      <c r="G152" s="104"/>
      <c r="H152" s="83"/>
      <c r="I152" s="104"/>
      <c r="J152" s="104"/>
      <c r="K152" s="104"/>
      <c r="L152" s="105"/>
      <c r="M152" s="104"/>
      <c r="N152" s="104"/>
      <c r="O152" s="106"/>
      <c r="P152" s="106"/>
      <c r="Q152" s="106"/>
      <c r="R152" s="106"/>
      <c r="S152" s="106"/>
      <c r="T152" s="106"/>
      <c r="U152" s="106"/>
      <c r="V152" s="106"/>
      <c r="W152" s="106"/>
      <c r="X152" s="76"/>
    </row>
    <row r="153" spans="6:24" ht="10.5">
      <c r="F153" s="104"/>
      <c r="G153" s="83"/>
      <c r="H153" s="104"/>
      <c r="I153" s="104"/>
      <c r="J153" s="104"/>
      <c r="K153" s="104"/>
      <c r="L153" s="106"/>
      <c r="M153" s="106"/>
      <c r="N153" s="104"/>
      <c r="O153" s="106"/>
      <c r="P153" s="106"/>
      <c r="Q153" s="106"/>
      <c r="R153" s="106"/>
      <c r="S153" s="106"/>
      <c r="T153" s="106"/>
      <c r="U153" s="106"/>
      <c r="V153" s="106"/>
      <c r="W153" s="106"/>
      <c r="X153" s="76"/>
    </row>
    <row r="154" spans="6:24" ht="10.5">
      <c r="F154" s="83"/>
      <c r="G154" s="104"/>
      <c r="H154" s="83"/>
      <c r="I154" s="104"/>
      <c r="J154" s="104"/>
      <c r="K154" s="104"/>
      <c r="L154" s="105"/>
      <c r="M154" s="104"/>
      <c r="N154" s="104"/>
      <c r="O154" s="106"/>
      <c r="P154" s="106"/>
      <c r="Q154" s="106"/>
      <c r="R154" s="106"/>
      <c r="S154" s="106"/>
      <c r="T154" s="106"/>
      <c r="U154" s="106"/>
      <c r="V154" s="106"/>
      <c r="W154" s="106"/>
      <c r="X154" s="76"/>
    </row>
    <row r="155" spans="6:24" ht="10.5">
      <c r="F155" s="107"/>
      <c r="G155" s="107"/>
      <c r="H155" s="107"/>
      <c r="I155" s="107"/>
      <c r="J155" s="107"/>
      <c r="K155" s="107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76"/>
    </row>
  </sheetData>
  <sheetProtection/>
  <mergeCells count="26">
    <mergeCell ref="U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40"/>
  <sheetViews>
    <sheetView zoomScale="110" zoomScaleNormal="110" zoomScalePageLayoutView="0" workbookViewId="0" topLeftCell="I1">
      <selection activeCell="S2" sqref="S2:V2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9" width="11.710937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1.140625" style="0" customWidth="1"/>
  </cols>
  <sheetData>
    <row r="1" ht="24" customHeight="1"/>
    <row r="2" spans="1:22" ht="37.5" customHeight="1">
      <c r="A2" s="29"/>
      <c r="B2" s="30"/>
      <c r="C2" s="29"/>
      <c r="D2" s="29"/>
      <c r="E2" s="29"/>
      <c r="F2" s="29"/>
      <c r="G2" s="29"/>
      <c r="H2" s="29"/>
      <c r="I2" s="29"/>
      <c r="J2" s="31"/>
      <c r="K2" s="31"/>
      <c r="L2" s="43"/>
      <c r="M2" s="43"/>
      <c r="N2" s="43"/>
      <c r="O2" s="43"/>
      <c r="P2" s="31"/>
      <c r="Q2" s="31"/>
      <c r="R2" s="43"/>
      <c r="S2" s="185" t="s">
        <v>778</v>
      </c>
      <c r="T2" s="186"/>
      <c r="U2" s="186"/>
      <c r="V2" s="186"/>
    </row>
    <row r="3" spans="1:21" ht="42.75" customHeight="1">
      <c r="A3" s="206" t="s">
        <v>771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2" ht="18.75" customHeight="1" thickBot="1">
      <c r="A4" s="29"/>
      <c r="B4" s="30"/>
      <c r="C4" s="29"/>
      <c r="D4" s="29"/>
      <c r="E4" s="29"/>
      <c r="F4" s="29"/>
      <c r="G4" s="29"/>
      <c r="H4" s="29"/>
      <c r="I4" s="29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V4" s="32" t="s">
        <v>0</v>
      </c>
    </row>
    <row r="5" spans="1:22" ht="23.25" customHeight="1">
      <c r="A5" s="180" t="s">
        <v>1</v>
      </c>
      <c r="B5" s="183" t="s">
        <v>371</v>
      </c>
      <c r="C5" s="188" t="s">
        <v>372</v>
      </c>
      <c r="D5" s="182" t="s">
        <v>727</v>
      </c>
      <c r="E5" s="182"/>
      <c r="F5" s="182"/>
      <c r="G5" s="182" t="s">
        <v>728</v>
      </c>
      <c r="H5" s="182"/>
      <c r="I5" s="182"/>
      <c r="J5" s="182" t="s">
        <v>184</v>
      </c>
      <c r="K5" s="182"/>
      <c r="L5" s="182"/>
      <c r="M5" s="179" t="s">
        <v>729</v>
      </c>
      <c r="N5" s="179"/>
      <c r="O5" s="179"/>
      <c r="P5" s="182" t="s">
        <v>185</v>
      </c>
      <c r="Q5" s="182"/>
      <c r="R5" s="182"/>
      <c r="S5" s="182" t="s">
        <v>186</v>
      </c>
      <c r="T5" s="182"/>
      <c r="U5" s="182"/>
      <c r="V5" s="66" t="s">
        <v>730</v>
      </c>
    </row>
    <row r="6" spans="1:22" ht="20.25" customHeight="1">
      <c r="A6" s="181"/>
      <c r="B6" s="184"/>
      <c r="C6" s="189"/>
      <c r="D6" s="178" t="s">
        <v>4</v>
      </c>
      <c r="E6" s="178" t="s">
        <v>5</v>
      </c>
      <c r="F6" s="178"/>
      <c r="G6" s="178" t="s">
        <v>4</v>
      </c>
      <c r="H6" s="178" t="s">
        <v>5</v>
      </c>
      <c r="I6" s="178"/>
      <c r="J6" s="178" t="s">
        <v>4</v>
      </c>
      <c r="K6" s="178" t="s">
        <v>5</v>
      </c>
      <c r="L6" s="178"/>
      <c r="M6" s="178" t="s">
        <v>4</v>
      </c>
      <c r="N6" s="178" t="s">
        <v>5</v>
      </c>
      <c r="O6" s="178"/>
      <c r="P6" s="178" t="s">
        <v>4</v>
      </c>
      <c r="Q6" s="178" t="s">
        <v>5</v>
      </c>
      <c r="R6" s="178"/>
      <c r="S6" s="178" t="s">
        <v>4</v>
      </c>
      <c r="T6" s="178" t="s">
        <v>5</v>
      </c>
      <c r="U6" s="178"/>
      <c r="V6" s="187" t="s">
        <v>731</v>
      </c>
    </row>
    <row r="7" spans="1:22" ht="34.5" customHeight="1">
      <c r="A7" s="181"/>
      <c r="B7" s="184"/>
      <c r="C7" s="189"/>
      <c r="D7" s="178"/>
      <c r="E7" s="14" t="s">
        <v>6</v>
      </c>
      <c r="F7" s="14" t="s">
        <v>7</v>
      </c>
      <c r="G7" s="178"/>
      <c r="H7" s="14" t="s">
        <v>6</v>
      </c>
      <c r="I7" s="14" t="s">
        <v>7</v>
      </c>
      <c r="J7" s="178"/>
      <c r="K7" s="14" t="s">
        <v>6</v>
      </c>
      <c r="L7" s="14" t="s">
        <v>7</v>
      </c>
      <c r="M7" s="178"/>
      <c r="N7" s="14" t="s">
        <v>6</v>
      </c>
      <c r="O7" s="14" t="s">
        <v>7</v>
      </c>
      <c r="P7" s="178"/>
      <c r="Q7" s="14" t="s">
        <v>6</v>
      </c>
      <c r="R7" s="14" t="s">
        <v>7</v>
      </c>
      <c r="S7" s="178"/>
      <c r="T7" s="14" t="s">
        <v>6</v>
      </c>
      <c r="U7" s="14" t="s">
        <v>7</v>
      </c>
      <c r="V7" s="187"/>
    </row>
    <row r="8" spans="1:22" ht="16.5" customHeight="1">
      <c r="A8" s="15">
        <v>1</v>
      </c>
      <c r="B8" s="14">
        <v>2</v>
      </c>
      <c r="C8" s="12">
        <v>3</v>
      </c>
      <c r="D8" s="14">
        <v>4</v>
      </c>
      <c r="E8" s="12">
        <v>5</v>
      </c>
      <c r="F8" s="14">
        <v>6</v>
      </c>
      <c r="G8" s="12">
        <v>7</v>
      </c>
      <c r="H8" s="14">
        <v>8</v>
      </c>
      <c r="I8" s="12">
        <v>9</v>
      </c>
      <c r="J8" s="14">
        <v>10</v>
      </c>
      <c r="K8" s="12">
        <v>11</v>
      </c>
      <c r="L8" s="14">
        <v>12</v>
      </c>
      <c r="M8" s="12">
        <v>13</v>
      </c>
      <c r="N8" s="14">
        <v>14</v>
      </c>
      <c r="O8" s="12">
        <v>15</v>
      </c>
      <c r="P8" s="14">
        <v>16</v>
      </c>
      <c r="Q8" s="12">
        <v>17</v>
      </c>
      <c r="R8" s="14">
        <v>18</v>
      </c>
      <c r="S8" s="12">
        <v>19</v>
      </c>
      <c r="T8" s="14">
        <v>20</v>
      </c>
      <c r="U8" s="12">
        <v>21</v>
      </c>
      <c r="V8" s="145">
        <v>22</v>
      </c>
    </row>
    <row r="9" spans="1:22" s="6" customFormat="1" ht="23.25" customHeight="1">
      <c r="A9" s="10" t="s">
        <v>373</v>
      </c>
      <c r="B9" s="36" t="s">
        <v>193</v>
      </c>
      <c r="C9" s="11" t="s">
        <v>10</v>
      </c>
      <c r="D9" s="136">
        <v>494872.7</v>
      </c>
      <c r="E9" s="137">
        <v>376050.1</v>
      </c>
      <c r="F9" s="137">
        <v>202760</v>
      </c>
      <c r="G9" s="89">
        <v>479188.6</v>
      </c>
      <c r="H9" s="89">
        <v>429703.5</v>
      </c>
      <c r="I9" s="89">
        <v>131947.1</v>
      </c>
      <c r="J9" s="25">
        <v>696450</v>
      </c>
      <c r="K9" s="19">
        <v>462427.5</v>
      </c>
      <c r="L9" s="25">
        <v>285000</v>
      </c>
      <c r="M9" s="25">
        <f>SUM(J9-G9)</f>
        <v>217261.40000000002</v>
      </c>
      <c r="N9" s="25">
        <f>SUM(K9-H9)</f>
        <v>32724</v>
      </c>
      <c r="O9" s="25">
        <f>SUM(L9-I9)</f>
        <v>153052.9</v>
      </c>
      <c r="P9" s="25">
        <v>707265</v>
      </c>
      <c r="Q9" s="19">
        <v>493349.3</v>
      </c>
      <c r="R9" s="25">
        <v>241000</v>
      </c>
      <c r="S9" s="25">
        <v>657275</v>
      </c>
      <c r="T9" s="25">
        <v>545967.4</v>
      </c>
      <c r="U9" s="25">
        <v>147000</v>
      </c>
      <c r="V9" s="138"/>
    </row>
    <row r="10" spans="1:22" ht="12.75" customHeight="1">
      <c r="A10" s="20"/>
      <c r="B10" s="21" t="s">
        <v>5</v>
      </c>
      <c r="C10" s="22"/>
      <c r="D10" s="89"/>
      <c r="E10" s="89"/>
      <c r="F10" s="89"/>
      <c r="G10" s="89"/>
      <c r="H10" s="89"/>
      <c r="I10" s="8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38"/>
    </row>
    <row r="11" spans="1:22" s="6" customFormat="1" ht="24.75" customHeight="1">
      <c r="A11" s="10" t="s">
        <v>374</v>
      </c>
      <c r="B11" s="36" t="s">
        <v>375</v>
      </c>
      <c r="C11" s="11" t="s">
        <v>376</v>
      </c>
      <c r="D11" s="72">
        <f>SUM(D13,D20,D61,D69,D79,D87,D90)</f>
        <v>292112.6999999999</v>
      </c>
      <c r="E11" s="72">
        <f>SUM(E13,E20,E61,E69,E79,E87,E90,E96)</f>
        <v>376050.09999999986</v>
      </c>
      <c r="F11" s="72" t="s">
        <v>747</v>
      </c>
      <c r="G11" s="89">
        <v>347241.5</v>
      </c>
      <c r="H11" s="89">
        <v>429703.5</v>
      </c>
      <c r="I11" s="72" t="s">
        <v>747</v>
      </c>
      <c r="J11" s="25">
        <v>411450</v>
      </c>
      <c r="K11" s="19">
        <v>462427.5</v>
      </c>
      <c r="L11" s="72" t="s">
        <v>747</v>
      </c>
      <c r="M11" s="25">
        <f>SUM(J11-G11)</f>
        <v>64208.5</v>
      </c>
      <c r="N11" s="25">
        <f>SUM(K11-H11)</f>
        <v>32724</v>
      </c>
      <c r="O11" s="72" t="s">
        <v>747</v>
      </c>
      <c r="P11" s="25">
        <v>466265</v>
      </c>
      <c r="Q11" s="19">
        <v>493349.3</v>
      </c>
      <c r="R11" s="72" t="s">
        <v>747</v>
      </c>
      <c r="S11" s="25">
        <v>510275</v>
      </c>
      <c r="T11" s="25">
        <v>510275</v>
      </c>
      <c r="U11" s="72" t="s">
        <v>747</v>
      </c>
      <c r="V11" s="138"/>
    </row>
    <row r="12" spans="1:22" ht="12.75" customHeight="1">
      <c r="A12" s="20"/>
      <c r="B12" s="21" t="s">
        <v>5</v>
      </c>
      <c r="C12" s="22"/>
      <c r="D12" s="89"/>
      <c r="E12" s="89"/>
      <c r="F12" s="89"/>
      <c r="G12" s="89"/>
      <c r="H12" s="89"/>
      <c r="I12" s="89"/>
      <c r="J12" s="25"/>
      <c r="K12" s="25"/>
      <c r="L12" s="89"/>
      <c r="M12" s="25"/>
      <c r="N12" s="25"/>
      <c r="O12" s="89"/>
      <c r="P12" s="25"/>
      <c r="Q12" s="25"/>
      <c r="R12" s="89"/>
      <c r="S12" s="25"/>
      <c r="T12" s="25"/>
      <c r="U12" s="89"/>
      <c r="V12" s="138"/>
    </row>
    <row r="13" spans="1:22" s="6" customFormat="1" ht="25.5" customHeight="1">
      <c r="A13" s="10" t="s">
        <v>377</v>
      </c>
      <c r="B13" s="17" t="s">
        <v>378</v>
      </c>
      <c r="C13" s="11" t="s">
        <v>376</v>
      </c>
      <c r="D13" s="89">
        <v>86298.4</v>
      </c>
      <c r="E13" s="89">
        <v>86298.4</v>
      </c>
      <c r="F13" s="72" t="s">
        <v>747</v>
      </c>
      <c r="G13" s="79">
        <v>115086</v>
      </c>
      <c r="H13" s="79">
        <v>115086</v>
      </c>
      <c r="I13" s="72" t="s">
        <v>747</v>
      </c>
      <c r="J13" s="25">
        <v>137150</v>
      </c>
      <c r="K13" s="25">
        <v>137150</v>
      </c>
      <c r="L13" s="72" t="s">
        <v>747</v>
      </c>
      <c r="M13" s="25">
        <f>SUM(J13-G13)</f>
        <v>22064</v>
      </c>
      <c r="N13" s="25">
        <f>SUM(K13-H13)</f>
        <v>22064</v>
      </c>
      <c r="O13" s="72" t="s">
        <v>747</v>
      </c>
      <c r="P13" s="25">
        <v>151665</v>
      </c>
      <c r="Q13" s="25">
        <v>151665</v>
      </c>
      <c r="R13" s="72" t="s">
        <v>747</v>
      </c>
      <c r="S13" s="25">
        <v>163125</v>
      </c>
      <c r="T13" s="25">
        <v>163125</v>
      </c>
      <c r="U13" s="72" t="s">
        <v>747</v>
      </c>
      <c r="V13" s="138"/>
    </row>
    <row r="14" spans="1:22" ht="12.75" customHeight="1">
      <c r="A14" s="20"/>
      <c r="B14" s="21" t="s">
        <v>5</v>
      </c>
      <c r="C14" s="22"/>
      <c r="D14" s="89"/>
      <c r="E14" s="89"/>
      <c r="F14" s="89"/>
      <c r="G14" s="89"/>
      <c r="H14" s="89"/>
      <c r="I14" s="89"/>
      <c r="J14" s="25"/>
      <c r="K14" s="25"/>
      <c r="L14" s="89"/>
      <c r="M14" s="25"/>
      <c r="N14" s="25"/>
      <c r="O14" s="89"/>
      <c r="P14" s="25"/>
      <c r="Q14" s="25"/>
      <c r="R14" s="89"/>
      <c r="S14" s="25"/>
      <c r="T14" s="25"/>
      <c r="U14" s="89"/>
      <c r="V14" s="138"/>
    </row>
    <row r="15" spans="1:22" s="6" customFormat="1" ht="25.5" customHeight="1">
      <c r="A15" s="10" t="s">
        <v>379</v>
      </c>
      <c r="B15" s="17" t="s">
        <v>380</v>
      </c>
      <c r="C15" s="11" t="s">
        <v>376</v>
      </c>
      <c r="D15" s="89">
        <v>86298.4</v>
      </c>
      <c r="E15" s="89">
        <v>86298.4</v>
      </c>
      <c r="F15" s="72" t="s">
        <v>747</v>
      </c>
      <c r="G15" s="79">
        <v>115086</v>
      </c>
      <c r="H15" s="79">
        <v>115086</v>
      </c>
      <c r="I15" s="72" t="s">
        <v>747</v>
      </c>
      <c r="J15" s="25">
        <v>137150</v>
      </c>
      <c r="K15" s="25">
        <v>137150</v>
      </c>
      <c r="L15" s="72" t="s">
        <v>747</v>
      </c>
      <c r="M15" s="25">
        <f>SUM(J15-G15)</f>
        <v>22064</v>
      </c>
      <c r="N15" s="25">
        <f>SUM(K15-H15)</f>
        <v>22064</v>
      </c>
      <c r="O15" s="72" t="s">
        <v>747</v>
      </c>
      <c r="P15" s="25">
        <v>151665</v>
      </c>
      <c r="Q15" s="25">
        <v>151665</v>
      </c>
      <c r="R15" s="72" t="s">
        <v>747</v>
      </c>
      <c r="S15" s="25">
        <v>163125</v>
      </c>
      <c r="T15" s="25">
        <v>163125</v>
      </c>
      <c r="U15" s="72" t="s">
        <v>747</v>
      </c>
      <c r="V15" s="138"/>
    </row>
    <row r="16" spans="1:22" ht="12.75" customHeight="1">
      <c r="A16" s="20"/>
      <c r="B16" s="21" t="s">
        <v>201</v>
      </c>
      <c r="C16" s="22"/>
      <c r="D16" s="89"/>
      <c r="E16" s="89"/>
      <c r="F16" s="89"/>
      <c r="G16" s="79"/>
      <c r="H16" s="79"/>
      <c r="I16" s="89"/>
      <c r="J16" s="25"/>
      <c r="K16" s="25"/>
      <c r="L16" s="89"/>
      <c r="M16" s="25"/>
      <c r="N16" s="25"/>
      <c r="O16" s="89"/>
      <c r="P16" s="25"/>
      <c r="Q16" s="25"/>
      <c r="R16" s="89"/>
      <c r="S16" s="25"/>
      <c r="T16" s="25"/>
      <c r="U16" s="89"/>
      <c r="V16" s="138"/>
    </row>
    <row r="17" spans="1:22" ht="14.25" customHeight="1">
      <c r="A17" s="20" t="s">
        <v>381</v>
      </c>
      <c r="B17" s="21" t="s">
        <v>382</v>
      </c>
      <c r="C17" s="22" t="s">
        <v>381</v>
      </c>
      <c r="D17" s="72">
        <f>SUM(E17,F17)</f>
        <v>73411.6</v>
      </c>
      <c r="E17" s="72">
        <v>73411.6</v>
      </c>
      <c r="F17" s="72" t="s">
        <v>747</v>
      </c>
      <c r="G17" s="79">
        <v>91790</v>
      </c>
      <c r="H17" s="79">
        <v>91790</v>
      </c>
      <c r="I17" s="72" t="s">
        <v>747</v>
      </c>
      <c r="J17" s="25">
        <v>110150</v>
      </c>
      <c r="K17" s="25">
        <v>110150</v>
      </c>
      <c r="L17" s="72" t="s">
        <v>747</v>
      </c>
      <c r="M17" s="25">
        <f>SUM(J17-G17)</f>
        <v>18360</v>
      </c>
      <c r="N17" s="25">
        <f>SUM(K17-H17)</f>
        <v>18360</v>
      </c>
      <c r="O17" s="72" t="s">
        <v>747</v>
      </c>
      <c r="P17" s="25">
        <v>121165</v>
      </c>
      <c r="Q17" s="25">
        <v>121165</v>
      </c>
      <c r="R17" s="72" t="s">
        <v>747</v>
      </c>
      <c r="S17" s="25">
        <v>130500</v>
      </c>
      <c r="T17" s="25">
        <v>130500</v>
      </c>
      <c r="U17" s="72" t="s">
        <v>747</v>
      </c>
      <c r="V17" s="138"/>
    </row>
    <row r="18" spans="1:22" ht="26.25" customHeight="1">
      <c r="A18" s="20" t="s">
        <v>383</v>
      </c>
      <c r="B18" s="21" t="s">
        <v>384</v>
      </c>
      <c r="C18" s="22" t="s">
        <v>383</v>
      </c>
      <c r="D18" s="72">
        <f>SUM(E18,F18)</f>
        <v>11504.8</v>
      </c>
      <c r="E18" s="72">
        <v>11504.8</v>
      </c>
      <c r="F18" s="72" t="s">
        <v>747</v>
      </c>
      <c r="G18" s="79">
        <v>23296</v>
      </c>
      <c r="H18" s="79">
        <v>23296</v>
      </c>
      <c r="I18" s="72" t="s">
        <v>747</v>
      </c>
      <c r="J18" s="25">
        <v>27000</v>
      </c>
      <c r="K18" s="25">
        <v>27000</v>
      </c>
      <c r="L18" s="72" t="s">
        <v>747</v>
      </c>
      <c r="M18" s="25">
        <f>SUM(J18-G18)</f>
        <v>3704</v>
      </c>
      <c r="N18" s="25">
        <f>SUM(K18-H18)</f>
        <v>3704</v>
      </c>
      <c r="O18" s="72" t="s">
        <v>747</v>
      </c>
      <c r="P18" s="25">
        <v>30500</v>
      </c>
      <c r="Q18" s="25">
        <v>30500</v>
      </c>
      <c r="R18" s="72" t="s">
        <v>747</v>
      </c>
      <c r="S18" s="25">
        <v>32625</v>
      </c>
      <c r="T18" s="25">
        <v>32625</v>
      </c>
      <c r="U18" s="72" t="s">
        <v>747</v>
      </c>
      <c r="V18" s="138"/>
    </row>
    <row r="19" spans="1:22" ht="19.5" customHeight="1">
      <c r="A19" s="122">
        <v>4114</v>
      </c>
      <c r="B19" s="77" t="s">
        <v>743</v>
      </c>
      <c r="C19" s="78" t="s">
        <v>744</v>
      </c>
      <c r="D19" s="72">
        <f>SUM(E19,F19)</f>
        <v>1382</v>
      </c>
      <c r="E19" s="72">
        <v>1382</v>
      </c>
      <c r="F19" s="72" t="s">
        <v>747</v>
      </c>
      <c r="G19" s="79"/>
      <c r="H19" s="79"/>
      <c r="I19" s="72" t="s">
        <v>747</v>
      </c>
      <c r="J19" s="25"/>
      <c r="K19" s="25"/>
      <c r="L19" s="72" t="s">
        <v>747</v>
      </c>
      <c r="M19" s="25"/>
      <c r="N19" s="25"/>
      <c r="O19" s="72" t="s">
        <v>747</v>
      </c>
      <c r="P19" s="25"/>
      <c r="Q19" s="25"/>
      <c r="R19" s="72" t="s">
        <v>747</v>
      </c>
      <c r="S19" s="25"/>
      <c r="T19" s="25"/>
      <c r="U19" s="72" t="s">
        <v>747</v>
      </c>
      <c r="V19" s="138"/>
    </row>
    <row r="20" spans="1:22" s="6" customFormat="1" ht="29.25" customHeight="1">
      <c r="A20" s="10" t="s">
        <v>385</v>
      </c>
      <c r="B20" s="17" t="s">
        <v>386</v>
      </c>
      <c r="C20" s="11" t="s">
        <v>376</v>
      </c>
      <c r="D20" s="72">
        <f>SUM(D22,D30,D34,D43,D46,D50)</f>
        <v>40912.5</v>
      </c>
      <c r="E20" s="72">
        <f>SUM(E22,E30,E34,E43,E46,E50)</f>
        <v>40912.5</v>
      </c>
      <c r="F20" s="72" t="s">
        <v>747</v>
      </c>
      <c r="G20" s="79">
        <v>43845.5</v>
      </c>
      <c r="H20" s="79">
        <v>43845.5</v>
      </c>
      <c r="I20" s="72" t="s">
        <v>747</v>
      </c>
      <c r="J20" s="25">
        <v>46500</v>
      </c>
      <c r="K20" s="25">
        <v>46500</v>
      </c>
      <c r="L20" s="72" t="s">
        <v>747</v>
      </c>
      <c r="M20" s="25">
        <f>SUM(J20-G20)</f>
        <v>2654.5</v>
      </c>
      <c r="N20" s="25">
        <f>SUM(K20-H20)</f>
        <v>2654.5</v>
      </c>
      <c r="O20" s="72" t="s">
        <v>747</v>
      </c>
      <c r="P20" s="25">
        <v>50900</v>
      </c>
      <c r="Q20" s="25">
        <v>50900</v>
      </c>
      <c r="R20" s="72" t="s">
        <v>747</v>
      </c>
      <c r="S20" s="25">
        <v>55950</v>
      </c>
      <c r="T20" s="25">
        <v>55950</v>
      </c>
      <c r="U20" s="72" t="s">
        <v>747</v>
      </c>
      <c r="V20" s="138"/>
    </row>
    <row r="21" spans="1:22" ht="12.75" customHeight="1">
      <c r="A21" s="20"/>
      <c r="B21" s="21" t="s">
        <v>5</v>
      </c>
      <c r="C21" s="22"/>
      <c r="D21" s="89"/>
      <c r="E21" s="89"/>
      <c r="F21" s="89"/>
      <c r="G21" s="79"/>
      <c r="H21" s="79"/>
      <c r="I21" s="89"/>
      <c r="J21" s="25"/>
      <c r="K21" s="25"/>
      <c r="L21" s="89"/>
      <c r="M21" s="25"/>
      <c r="N21" s="25"/>
      <c r="O21" s="89"/>
      <c r="P21" s="25"/>
      <c r="Q21" s="25"/>
      <c r="R21" s="89"/>
      <c r="S21" s="25"/>
      <c r="T21" s="25"/>
      <c r="U21" s="89"/>
      <c r="V21" s="138"/>
    </row>
    <row r="22" spans="1:22" ht="12.75" customHeight="1">
      <c r="A22" s="10" t="s">
        <v>387</v>
      </c>
      <c r="B22" s="17" t="s">
        <v>388</v>
      </c>
      <c r="C22" s="11" t="s">
        <v>376</v>
      </c>
      <c r="D22" s="89">
        <v>13162.5</v>
      </c>
      <c r="E22" s="89">
        <v>13162.5</v>
      </c>
      <c r="F22" s="72" t="s">
        <v>747</v>
      </c>
      <c r="G22" s="79">
        <v>12325</v>
      </c>
      <c r="H22" s="79">
        <v>12325</v>
      </c>
      <c r="I22" s="72" t="s">
        <v>747</v>
      </c>
      <c r="J22" s="25">
        <v>10200</v>
      </c>
      <c r="K22" s="25">
        <v>10200</v>
      </c>
      <c r="L22" s="72" t="s">
        <v>747</v>
      </c>
      <c r="M22" s="25">
        <f>SUM(J22-G22)</f>
        <v>-2125</v>
      </c>
      <c r="N22" s="25">
        <f>SUM(K22-H22)</f>
        <v>-2125</v>
      </c>
      <c r="O22" s="72" t="s">
        <v>747</v>
      </c>
      <c r="P22" s="25">
        <v>9750</v>
      </c>
      <c r="Q22" s="25">
        <v>9750</v>
      </c>
      <c r="R22" s="72" t="s">
        <v>747</v>
      </c>
      <c r="S22" s="25">
        <v>10450</v>
      </c>
      <c r="T22" s="25">
        <v>10450</v>
      </c>
      <c r="U22" s="72" t="s">
        <v>747</v>
      </c>
      <c r="V22" s="138"/>
    </row>
    <row r="23" spans="1:22" s="6" customFormat="1" ht="25.5" customHeight="1">
      <c r="A23" s="20"/>
      <c r="B23" s="21" t="s">
        <v>201</v>
      </c>
      <c r="C23" s="22"/>
      <c r="D23" s="89"/>
      <c r="E23" s="89"/>
      <c r="F23" s="89"/>
      <c r="G23" s="79"/>
      <c r="H23" s="79"/>
      <c r="I23" s="89"/>
      <c r="J23" s="25"/>
      <c r="K23" s="25"/>
      <c r="L23" s="89"/>
      <c r="M23" s="25"/>
      <c r="N23" s="25"/>
      <c r="O23" s="89"/>
      <c r="P23" s="25"/>
      <c r="Q23" s="25"/>
      <c r="R23" s="89"/>
      <c r="S23" s="25"/>
      <c r="T23" s="25"/>
      <c r="U23" s="89"/>
      <c r="V23" s="138"/>
    </row>
    <row r="24" spans="1:22" ht="12.75" customHeight="1">
      <c r="A24" s="122">
        <v>4211</v>
      </c>
      <c r="B24" s="77" t="s">
        <v>745</v>
      </c>
      <c r="C24" s="78" t="s">
        <v>746</v>
      </c>
      <c r="D24" s="89">
        <v>42.8</v>
      </c>
      <c r="E24" s="89">
        <v>42.8</v>
      </c>
      <c r="F24" s="72" t="s">
        <v>747</v>
      </c>
      <c r="G24" s="79">
        <v>50</v>
      </c>
      <c r="H24" s="79">
        <v>50</v>
      </c>
      <c r="I24" s="72" t="s">
        <v>747</v>
      </c>
      <c r="J24" s="19">
        <v>100</v>
      </c>
      <c r="K24" s="19">
        <v>100</v>
      </c>
      <c r="L24" s="72" t="s">
        <v>747</v>
      </c>
      <c r="M24" s="25">
        <f aca="true" t="shared" si="0" ref="M24:M30">SUM(J24-G24)</f>
        <v>50</v>
      </c>
      <c r="N24" s="25">
        <f aca="true" t="shared" si="1" ref="N24:N30">SUM(K24-H24)</f>
        <v>50</v>
      </c>
      <c r="O24" s="72" t="s">
        <v>747</v>
      </c>
      <c r="P24" s="19">
        <v>150</v>
      </c>
      <c r="Q24" s="19">
        <v>150</v>
      </c>
      <c r="R24" s="72" t="s">
        <v>747</v>
      </c>
      <c r="S24" s="19">
        <v>150</v>
      </c>
      <c r="T24" s="19">
        <v>150</v>
      </c>
      <c r="U24" s="72" t="s">
        <v>747</v>
      </c>
      <c r="V24" s="138"/>
    </row>
    <row r="25" spans="1:22" ht="12.75" customHeight="1">
      <c r="A25" s="20" t="s">
        <v>389</v>
      </c>
      <c r="B25" s="21" t="s">
        <v>390</v>
      </c>
      <c r="C25" s="22" t="s">
        <v>389</v>
      </c>
      <c r="D25" s="72">
        <f aca="true" t="shared" si="2" ref="D25:D30">SUM(E25,F25)</f>
        <v>3090.6</v>
      </c>
      <c r="E25" s="72">
        <v>3090.6</v>
      </c>
      <c r="F25" s="72" t="s">
        <v>747</v>
      </c>
      <c r="G25" s="79">
        <v>4500</v>
      </c>
      <c r="H25" s="79">
        <v>4500</v>
      </c>
      <c r="I25" s="72" t="s">
        <v>747</v>
      </c>
      <c r="J25" s="25">
        <v>3000</v>
      </c>
      <c r="K25" s="25">
        <v>3000</v>
      </c>
      <c r="L25" s="72" t="s">
        <v>747</v>
      </c>
      <c r="M25" s="25">
        <f t="shared" si="0"/>
        <v>-1500</v>
      </c>
      <c r="N25" s="25">
        <f t="shared" si="1"/>
        <v>-1500</v>
      </c>
      <c r="O25" s="72" t="s">
        <v>747</v>
      </c>
      <c r="P25" s="25">
        <v>2500</v>
      </c>
      <c r="Q25" s="25">
        <v>2500</v>
      </c>
      <c r="R25" s="72" t="s">
        <v>747</v>
      </c>
      <c r="S25" s="25">
        <v>2500</v>
      </c>
      <c r="T25" s="25">
        <v>2500</v>
      </c>
      <c r="U25" s="72" t="s">
        <v>747</v>
      </c>
      <c r="V25" s="138"/>
    </row>
    <row r="26" spans="1:22" ht="12.75" customHeight="1">
      <c r="A26" s="20" t="s">
        <v>391</v>
      </c>
      <c r="B26" s="21" t="s">
        <v>392</v>
      </c>
      <c r="C26" s="22" t="s">
        <v>391</v>
      </c>
      <c r="D26" s="72">
        <f t="shared" si="2"/>
        <v>4585.9</v>
      </c>
      <c r="E26" s="72">
        <v>4585.9</v>
      </c>
      <c r="F26" s="72" t="s">
        <v>747</v>
      </c>
      <c r="G26" s="79">
        <v>2350</v>
      </c>
      <c r="H26" s="79">
        <v>2350</v>
      </c>
      <c r="I26" s="72" t="s">
        <v>747</v>
      </c>
      <c r="J26" s="25">
        <v>1000</v>
      </c>
      <c r="K26" s="25">
        <v>1000</v>
      </c>
      <c r="L26" s="72" t="s">
        <v>747</v>
      </c>
      <c r="M26" s="25">
        <f t="shared" si="0"/>
        <v>-1350</v>
      </c>
      <c r="N26" s="25">
        <f t="shared" si="1"/>
        <v>-1350</v>
      </c>
      <c r="O26" s="72" t="s">
        <v>747</v>
      </c>
      <c r="P26" s="25">
        <v>1000</v>
      </c>
      <c r="Q26" s="25">
        <v>1000</v>
      </c>
      <c r="R26" s="72" t="s">
        <v>747</v>
      </c>
      <c r="S26" s="25">
        <v>1200</v>
      </c>
      <c r="T26" s="25">
        <v>1200</v>
      </c>
      <c r="U26" s="72" t="s">
        <v>747</v>
      </c>
      <c r="V26" s="138"/>
    </row>
    <row r="27" spans="1:22" ht="12.75" customHeight="1">
      <c r="A27" s="20" t="s">
        <v>393</v>
      </c>
      <c r="B27" s="21" t="s">
        <v>394</v>
      </c>
      <c r="C27" s="22" t="s">
        <v>393</v>
      </c>
      <c r="D27" s="72">
        <f t="shared" si="2"/>
        <v>2757.2</v>
      </c>
      <c r="E27" s="72">
        <v>2757.2</v>
      </c>
      <c r="F27" s="72" t="s">
        <v>747</v>
      </c>
      <c r="G27" s="79">
        <v>2735</v>
      </c>
      <c r="H27" s="79">
        <v>2735</v>
      </c>
      <c r="I27" s="72" t="s">
        <v>747</v>
      </c>
      <c r="J27" s="25">
        <v>3000</v>
      </c>
      <c r="K27" s="25">
        <v>3000</v>
      </c>
      <c r="L27" s="72" t="s">
        <v>747</v>
      </c>
      <c r="M27" s="25">
        <f t="shared" si="0"/>
        <v>265</v>
      </c>
      <c r="N27" s="25">
        <f t="shared" si="1"/>
        <v>265</v>
      </c>
      <c r="O27" s="72" t="s">
        <v>747</v>
      </c>
      <c r="P27" s="25">
        <v>3000</v>
      </c>
      <c r="Q27" s="25">
        <v>3000</v>
      </c>
      <c r="R27" s="72" t="s">
        <v>747</v>
      </c>
      <c r="S27" s="25">
        <v>3300</v>
      </c>
      <c r="T27" s="25">
        <v>3300</v>
      </c>
      <c r="U27" s="72" t="s">
        <v>747</v>
      </c>
      <c r="V27" s="138"/>
    </row>
    <row r="28" spans="1:22" ht="12.75" customHeight="1">
      <c r="A28" s="20" t="s">
        <v>395</v>
      </c>
      <c r="B28" s="21" t="s">
        <v>396</v>
      </c>
      <c r="C28" s="22" t="s">
        <v>395</v>
      </c>
      <c r="D28" s="72">
        <f t="shared" si="2"/>
        <v>46</v>
      </c>
      <c r="E28" s="72">
        <v>46</v>
      </c>
      <c r="F28" s="72" t="s">
        <v>747</v>
      </c>
      <c r="G28" s="79">
        <v>50</v>
      </c>
      <c r="H28" s="79">
        <v>50</v>
      </c>
      <c r="I28" s="72" t="s">
        <v>747</v>
      </c>
      <c r="J28" s="19">
        <v>100</v>
      </c>
      <c r="K28" s="19">
        <v>100</v>
      </c>
      <c r="L28" s="72" t="s">
        <v>747</v>
      </c>
      <c r="M28" s="25">
        <f t="shared" si="0"/>
        <v>50</v>
      </c>
      <c r="N28" s="25">
        <f t="shared" si="1"/>
        <v>50</v>
      </c>
      <c r="O28" s="72" t="s">
        <v>747</v>
      </c>
      <c r="P28" s="19">
        <v>100</v>
      </c>
      <c r="Q28" s="19">
        <v>100</v>
      </c>
      <c r="R28" s="72" t="s">
        <v>747</v>
      </c>
      <c r="S28" s="19">
        <v>100</v>
      </c>
      <c r="T28" s="19">
        <v>100</v>
      </c>
      <c r="U28" s="72" t="s">
        <v>747</v>
      </c>
      <c r="V28" s="138"/>
    </row>
    <row r="29" spans="1:22" ht="12.75" customHeight="1">
      <c r="A29" s="20" t="s">
        <v>397</v>
      </c>
      <c r="B29" s="21" t="s">
        <v>398</v>
      </c>
      <c r="C29" s="22" t="s">
        <v>397</v>
      </c>
      <c r="D29" s="72">
        <f t="shared" si="2"/>
        <v>2640</v>
      </c>
      <c r="E29" s="72">
        <v>2640</v>
      </c>
      <c r="F29" s="72" t="s">
        <v>747</v>
      </c>
      <c r="G29" s="79">
        <v>2640</v>
      </c>
      <c r="H29" s="79">
        <v>2640</v>
      </c>
      <c r="I29" s="72" t="s">
        <v>747</v>
      </c>
      <c r="J29" s="25">
        <v>3000</v>
      </c>
      <c r="K29" s="25">
        <v>3000</v>
      </c>
      <c r="L29" s="72" t="s">
        <v>747</v>
      </c>
      <c r="M29" s="25">
        <f t="shared" si="0"/>
        <v>360</v>
      </c>
      <c r="N29" s="25">
        <f t="shared" si="1"/>
        <v>360</v>
      </c>
      <c r="O29" s="72" t="s">
        <v>747</v>
      </c>
      <c r="P29" s="25">
        <v>3000</v>
      </c>
      <c r="Q29" s="25">
        <v>3000</v>
      </c>
      <c r="R29" s="72" t="s">
        <v>747</v>
      </c>
      <c r="S29" s="25">
        <v>3200</v>
      </c>
      <c r="T29" s="25">
        <v>3200</v>
      </c>
      <c r="U29" s="72" t="s">
        <v>747</v>
      </c>
      <c r="V29" s="138"/>
    </row>
    <row r="30" spans="1:22" s="6" customFormat="1" ht="25.5" customHeight="1">
      <c r="A30" s="10" t="s">
        <v>399</v>
      </c>
      <c r="B30" s="17" t="s">
        <v>400</v>
      </c>
      <c r="C30" s="11" t="s">
        <v>376</v>
      </c>
      <c r="D30" s="72">
        <f t="shared" si="2"/>
        <v>99</v>
      </c>
      <c r="E30" s="72">
        <v>99</v>
      </c>
      <c r="F30" s="72" t="s">
        <v>747</v>
      </c>
      <c r="G30" s="79">
        <v>150</v>
      </c>
      <c r="H30" s="79">
        <v>150</v>
      </c>
      <c r="I30" s="72" t="s">
        <v>747</v>
      </c>
      <c r="J30" s="25">
        <v>200</v>
      </c>
      <c r="K30" s="25">
        <v>200</v>
      </c>
      <c r="L30" s="72" t="s">
        <v>747</v>
      </c>
      <c r="M30" s="25">
        <f t="shared" si="0"/>
        <v>50</v>
      </c>
      <c r="N30" s="25">
        <f t="shared" si="1"/>
        <v>50</v>
      </c>
      <c r="O30" s="72" t="s">
        <v>747</v>
      </c>
      <c r="P30" s="25">
        <v>250</v>
      </c>
      <c r="Q30" s="25">
        <v>250</v>
      </c>
      <c r="R30" s="72" t="s">
        <v>747</v>
      </c>
      <c r="S30" s="25">
        <v>300</v>
      </c>
      <c r="T30" s="25">
        <v>300</v>
      </c>
      <c r="U30" s="72" t="s">
        <v>747</v>
      </c>
      <c r="V30" s="138"/>
    </row>
    <row r="31" spans="1:22" ht="12.75" customHeight="1">
      <c r="A31" s="20"/>
      <c r="B31" s="21" t="s">
        <v>201</v>
      </c>
      <c r="C31" s="22"/>
      <c r="D31" s="89"/>
      <c r="E31" s="89"/>
      <c r="F31" s="89"/>
      <c r="G31" s="79"/>
      <c r="H31" s="79"/>
      <c r="I31" s="89"/>
      <c r="J31" s="25"/>
      <c r="K31" s="25"/>
      <c r="L31" s="89"/>
      <c r="M31" s="25"/>
      <c r="N31" s="25"/>
      <c r="O31" s="89"/>
      <c r="P31" s="25"/>
      <c r="Q31" s="25"/>
      <c r="R31" s="89"/>
      <c r="S31" s="25"/>
      <c r="T31" s="25"/>
      <c r="U31" s="89"/>
      <c r="V31" s="138"/>
    </row>
    <row r="32" spans="1:22" ht="12.75" customHeight="1">
      <c r="A32" s="20" t="s">
        <v>401</v>
      </c>
      <c r="B32" s="21" t="s">
        <v>402</v>
      </c>
      <c r="C32" s="22" t="s">
        <v>401</v>
      </c>
      <c r="D32" s="72">
        <f>SUM(E32,F32)</f>
        <v>99</v>
      </c>
      <c r="E32" s="72">
        <v>99</v>
      </c>
      <c r="F32" s="72" t="s">
        <v>747</v>
      </c>
      <c r="G32" s="79">
        <v>150</v>
      </c>
      <c r="H32" s="79">
        <v>150</v>
      </c>
      <c r="I32" s="72" t="s">
        <v>747</v>
      </c>
      <c r="J32" s="19">
        <v>200</v>
      </c>
      <c r="K32" s="19">
        <v>200</v>
      </c>
      <c r="L32" s="72" t="s">
        <v>747</v>
      </c>
      <c r="M32" s="25">
        <f>SUM(J32-G32)</f>
        <v>50</v>
      </c>
      <c r="N32" s="25">
        <f>SUM(K32-H32)</f>
        <v>50</v>
      </c>
      <c r="O32" s="72" t="s">
        <v>747</v>
      </c>
      <c r="P32" s="19">
        <v>250</v>
      </c>
      <c r="Q32" s="19">
        <v>250</v>
      </c>
      <c r="R32" s="72" t="s">
        <v>747</v>
      </c>
      <c r="S32" s="19">
        <v>300</v>
      </c>
      <c r="T32" s="19">
        <v>300</v>
      </c>
      <c r="U32" s="72" t="s">
        <v>747</v>
      </c>
      <c r="V32" s="138"/>
    </row>
    <row r="33" spans="1:22" ht="12.75" customHeight="1">
      <c r="A33" s="20" t="s">
        <v>403</v>
      </c>
      <c r="B33" s="21" t="s">
        <v>404</v>
      </c>
      <c r="C33" s="22" t="s">
        <v>403</v>
      </c>
      <c r="D33" s="89"/>
      <c r="E33" s="89"/>
      <c r="F33" s="89"/>
      <c r="G33" s="79"/>
      <c r="H33" s="79"/>
      <c r="I33" s="89"/>
      <c r="J33" s="25"/>
      <c r="K33" s="25"/>
      <c r="L33" s="89"/>
      <c r="M33" s="25"/>
      <c r="N33" s="25"/>
      <c r="O33" s="89"/>
      <c r="P33" s="25"/>
      <c r="Q33" s="25"/>
      <c r="R33" s="89"/>
      <c r="S33" s="25"/>
      <c r="T33" s="25"/>
      <c r="U33" s="89"/>
      <c r="V33" s="138"/>
    </row>
    <row r="34" spans="1:22" s="6" customFormat="1" ht="25.5" customHeight="1">
      <c r="A34" s="10" t="s">
        <v>405</v>
      </c>
      <c r="B34" s="17" t="s">
        <v>406</v>
      </c>
      <c r="C34" s="11" t="s">
        <v>376</v>
      </c>
      <c r="D34" s="89">
        <v>5279.2</v>
      </c>
      <c r="E34" s="89">
        <v>5279.2</v>
      </c>
      <c r="F34" s="72" t="s">
        <v>747</v>
      </c>
      <c r="G34" s="79">
        <v>7810.5</v>
      </c>
      <c r="H34" s="79">
        <v>7810.5</v>
      </c>
      <c r="I34" s="72" t="s">
        <v>747</v>
      </c>
      <c r="J34" s="25">
        <v>9200</v>
      </c>
      <c r="K34" s="25">
        <v>9200</v>
      </c>
      <c r="L34" s="72" t="s">
        <v>747</v>
      </c>
      <c r="M34" s="25">
        <f>SUM(J34-G34)</f>
        <v>1389.5</v>
      </c>
      <c r="N34" s="25">
        <f>SUM(K34-H34)</f>
        <v>1389.5</v>
      </c>
      <c r="O34" s="72" t="s">
        <v>747</v>
      </c>
      <c r="P34" s="25">
        <v>9900</v>
      </c>
      <c r="Q34" s="25">
        <v>9900</v>
      </c>
      <c r="R34" s="72" t="s">
        <v>747</v>
      </c>
      <c r="S34" s="25">
        <v>11500</v>
      </c>
      <c r="T34" s="25">
        <v>11500</v>
      </c>
      <c r="U34" s="72" t="s">
        <v>747</v>
      </c>
      <c r="V34" s="138"/>
    </row>
    <row r="35" spans="1:22" ht="12.75" customHeight="1">
      <c r="A35" s="20"/>
      <c r="B35" s="21" t="s">
        <v>201</v>
      </c>
      <c r="C35" s="22"/>
      <c r="D35" s="89"/>
      <c r="E35" s="89"/>
      <c r="F35" s="89"/>
      <c r="G35" s="79"/>
      <c r="H35" s="79"/>
      <c r="I35" s="89"/>
      <c r="J35" s="25"/>
      <c r="K35" s="25"/>
      <c r="L35" s="89"/>
      <c r="M35" s="25"/>
      <c r="N35" s="25"/>
      <c r="O35" s="89"/>
      <c r="P35" s="25"/>
      <c r="Q35" s="25"/>
      <c r="R35" s="89"/>
      <c r="S35" s="25"/>
      <c r="T35" s="25"/>
      <c r="U35" s="89"/>
      <c r="V35" s="138"/>
    </row>
    <row r="36" spans="1:22" ht="12.75" customHeight="1">
      <c r="A36" s="20" t="s">
        <v>407</v>
      </c>
      <c r="B36" s="21" t="s">
        <v>408</v>
      </c>
      <c r="C36" s="22" t="s">
        <v>407</v>
      </c>
      <c r="D36" s="72">
        <f aca="true" t="shared" si="3" ref="D36:D41">SUM(E36,F36)</f>
        <v>1140</v>
      </c>
      <c r="E36" s="72">
        <v>1140</v>
      </c>
      <c r="F36" s="72" t="s">
        <v>747</v>
      </c>
      <c r="G36" s="79">
        <v>500</v>
      </c>
      <c r="H36" s="79">
        <v>500</v>
      </c>
      <c r="I36" s="72" t="s">
        <v>747</v>
      </c>
      <c r="J36" s="25">
        <v>1000</v>
      </c>
      <c r="K36" s="25">
        <v>1000</v>
      </c>
      <c r="L36" s="72" t="s">
        <v>747</v>
      </c>
      <c r="M36" s="25">
        <v>500</v>
      </c>
      <c r="N36" s="25">
        <f>SUM(K36-H36)</f>
        <v>500</v>
      </c>
      <c r="O36" s="72" t="s">
        <v>747</v>
      </c>
      <c r="P36" s="25">
        <v>700</v>
      </c>
      <c r="Q36" s="25">
        <v>700</v>
      </c>
      <c r="R36" s="72" t="s">
        <v>747</v>
      </c>
      <c r="S36" s="25">
        <v>1000</v>
      </c>
      <c r="T36" s="25">
        <v>1000</v>
      </c>
      <c r="U36" s="72" t="s">
        <v>747</v>
      </c>
      <c r="V36" s="138"/>
    </row>
    <row r="37" spans="1:22" ht="12.75" customHeight="1">
      <c r="A37" s="20" t="s">
        <v>409</v>
      </c>
      <c r="B37" s="21" t="s">
        <v>410</v>
      </c>
      <c r="C37" s="22" t="s">
        <v>409</v>
      </c>
      <c r="D37" s="72">
        <f t="shared" si="3"/>
        <v>700.4</v>
      </c>
      <c r="E37" s="72">
        <v>700.4</v>
      </c>
      <c r="F37" s="72" t="s">
        <v>747</v>
      </c>
      <c r="G37" s="79">
        <v>1170</v>
      </c>
      <c r="H37" s="79">
        <v>1170</v>
      </c>
      <c r="I37" s="72" t="s">
        <v>747</v>
      </c>
      <c r="J37" s="19">
        <v>1500</v>
      </c>
      <c r="K37" s="19">
        <v>1500</v>
      </c>
      <c r="L37" s="72" t="s">
        <v>747</v>
      </c>
      <c r="M37" s="25">
        <f>SUM(J37-G37)</f>
        <v>330</v>
      </c>
      <c r="N37" s="25">
        <f>SUM(K37-H37)</f>
        <v>330</v>
      </c>
      <c r="O37" s="72" t="s">
        <v>747</v>
      </c>
      <c r="P37" s="19">
        <v>1700</v>
      </c>
      <c r="Q37" s="19">
        <v>1700</v>
      </c>
      <c r="R37" s="72" t="s">
        <v>747</v>
      </c>
      <c r="S37" s="19">
        <v>2000</v>
      </c>
      <c r="T37" s="19">
        <v>2000</v>
      </c>
      <c r="U37" s="72" t="s">
        <v>747</v>
      </c>
      <c r="V37" s="138"/>
    </row>
    <row r="38" spans="1:22" ht="12.75" customHeight="1">
      <c r="A38" s="20" t="s">
        <v>411</v>
      </c>
      <c r="B38" s="21" t="s">
        <v>412</v>
      </c>
      <c r="C38" s="22" t="s">
        <v>411</v>
      </c>
      <c r="D38" s="72">
        <f t="shared" si="3"/>
        <v>0</v>
      </c>
      <c r="E38" s="72">
        <v>0</v>
      </c>
      <c r="F38" s="72" t="s">
        <v>747</v>
      </c>
      <c r="G38" s="79">
        <v>200</v>
      </c>
      <c r="H38" s="79">
        <v>200</v>
      </c>
      <c r="I38" s="72" t="s">
        <v>747</v>
      </c>
      <c r="J38" s="25">
        <v>300</v>
      </c>
      <c r="K38" s="25">
        <v>300</v>
      </c>
      <c r="L38" s="72" t="s">
        <v>747</v>
      </c>
      <c r="M38" s="25">
        <f>SUM(J38-G38)</f>
        <v>100</v>
      </c>
      <c r="N38" s="25">
        <f>SUM(K38-H38)</f>
        <v>100</v>
      </c>
      <c r="O38" s="72" t="s">
        <v>747</v>
      </c>
      <c r="P38" s="25">
        <v>500</v>
      </c>
      <c r="Q38" s="25">
        <v>500</v>
      </c>
      <c r="R38" s="72" t="s">
        <v>747</v>
      </c>
      <c r="S38" s="25">
        <v>700</v>
      </c>
      <c r="T38" s="25">
        <v>700</v>
      </c>
      <c r="U38" s="72" t="s">
        <v>747</v>
      </c>
      <c r="V38" s="138"/>
    </row>
    <row r="39" spans="1:22" ht="12.75" customHeight="1">
      <c r="A39" s="20" t="s">
        <v>413</v>
      </c>
      <c r="B39" s="21" t="s">
        <v>414</v>
      </c>
      <c r="C39" s="22" t="s">
        <v>413</v>
      </c>
      <c r="D39" s="72">
        <f t="shared" si="3"/>
        <v>502.5</v>
      </c>
      <c r="E39" s="72">
        <v>502.5</v>
      </c>
      <c r="F39" s="72" t="s">
        <v>747</v>
      </c>
      <c r="G39" s="79">
        <v>930</v>
      </c>
      <c r="H39" s="79">
        <v>930</v>
      </c>
      <c r="I39" s="72" t="s">
        <v>747</v>
      </c>
      <c r="J39" s="25">
        <v>900</v>
      </c>
      <c r="K39" s="25">
        <v>900</v>
      </c>
      <c r="L39" s="72" t="s">
        <v>747</v>
      </c>
      <c r="M39" s="25">
        <f>SUM(J39-G39)</f>
        <v>-30</v>
      </c>
      <c r="N39" s="25">
        <f>SUM(K39-H39)</f>
        <v>-30</v>
      </c>
      <c r="O39" s="72" t="s">
        <v>747</v>
      </c>
      <c r="P39" s="25">
        <v>1000</v>
      </c>
      <c r="Q39" s="25">
        <v>1000</v>
      </c>
      <c r="R39" s="72" t="s">
        <v>747</v>
      </c>
      <c r="S39" s="25">
        <v>1000</v>
      </c>
      <c r="T39" s="25">
        <v>1000</v>
      </c>
      <c r="U39" s="72" t="s">
        <v>747</v>
      </c>
      <c r="V39" s="138"/>
    </row>
    <row r="40" spans="1:22" ht="12.75" customHeight="1">
      <c r="A40" s="20" t="s">
        <v>415</v>
      </c>
      <c r="B40" s="21" t="s">
        <v>416</v>
      </c>
      <c r="C40" s="22" t="s">
        <v>415</v>
      </c>
      <c r="D40" s="72">
        <f t="shared" si="3"/>
        <v>0</v>
      </c>
      <c r="E40" s="72">
        <v>0</v>
      </c>
      <c r="F40" s="72" t="s">
        <v>747</v>
      </c>
      <c r="G40" s="79"/>
      <c r="H40" s="79"/>
      <c r="I40" s="72" t="s">
        <v>747</v>
      </c>
      <c r="J40" s="19">
        <v>1000</v>
      </c>
      <c r="K40" s="19">
        <v>1000</v>
      </c>
      <c r="L40" s="72" t="s">
        <v>747</v>
      </c>
      <c r="M40" s="25">
        <f>SUM(J40-G40)</f>
        <v>1000</v>
      </c>
      <c r="N40" s="25">
        <f>SUM(K40-H40)</f>
        <v>1000</v>
      </c>
      <c r="O40" s="72" t="s">
        <v>747</v>
      </c>
      <c r="P40" s="19">
        <v>1000</v>
      </c>
      <c r="Q40" s="19">
        <v>1000</v>
      </c>
      <c r="R40" s="72" t="s">
        <v>747</v>
      </c>
      <c r="S40" s="19">
        <v>1300</v>
      </c>
      <c r="T40" s="19">
        <v>1300</v>
      </c>
      <c r="U40" s="72" t="s">
        <v>747</v>
      </c>
      <c r="V40" s="138"/>
    </row>
    <row r="41" spans="1:22" ht="12.75" customHeight="1">
      <c r="A41" s="20" t="s">
        <v>417</v>
      </c>
      <c r="B41" s="21" t="s">
        <v>418</v>
      </c>
      <c r="C41" s="22" t="s">
        <v>417</v>
      </c>
      <c r="D41" s="72">
        <f t="shared" si="3"/>
        <v>0</v>
      </c>
      <c r="E41" s="72">
        <v>0</v>
      </c>
      <c r="F41" s="72" t="s">
        <v>747</v>
      </c>
      <c r="G41" s="79"/>
      <c r="H41" s="79"/>
      <c r="I41" s="72" t="s">
        <v>747</v>
      </c>
      <c r="J41" s="25"/>
      <c r="K41" s="25"/>
      <c r="L41" s="72" t="s">
        <v>747</v>
      </c>
      <c r="M41" s="25"/>
      <c r="N41" s="25"/>
      <c r="O41" s="72" t="s">
        <v>747</v>
      </c>
      <c r="P41" s="25"/>
      <c r="Q41" s="25"/>
      <c r="R41" s="72" t="s">
        <v>747</v>
      </c>
      <c r="S41" s="25"/>
      <c r="T41" s="25"/>
      <c r="U41" s="72" t="s">
        <v>747</v>
      </c>
      <c r="V41" s="138"/>
    </row>
    <row r="42" spans="1:22" ht="12.75" customHeight="1">
      <c r="A42" s="20" t="s">
        <v>419</v>
      </c>
      <c r="B42" s="21" t="s">
        <v>420</v>
      </c>
      <c r="C42" s="22" t="s">
        <v>421</v>
      </c>
      <c r="D42" s="72">
        <f>SUM(E42,F42)</f>
        <v>2936.3</v>
      </c>
      <c r="E42" s="72">
        <v>2936.3</v>
      </c>
      <c r="F42" s="72" t="s">
        <v>747</v>
      </c>
      <c r="G42" s="79">
        <v>5010.5</v>
      </c>
      <c r="H42" s="79">
        <v>5010.5</v>
      </c>
      <c r="I42" s="72" t="s">
        <v>747</v>
      </c>
      <c r="J42" s="25">
        <v>4500</v>
      </c>
      <c r="K42" s="25">
        <v>4500</v>
      </c>
      <c r="L42" s="72" t="s">
        <v>747</v>
      </c>
      <c r="M42" s="25">
        <f>SUM(J42-G42)</f>
        <v>-510.5</v>
      </c>
      <c r="N42" s="25">
        <f>SUM(K42-H42)</f>
        <v>-510.5</v>
      </c>
      <c r="O42" s="72" t="s">
        <v>747</v>
      </c>
      <c r="P42" s="25">
        <v>5000</v>
      </c>
      <c r="Q42" s="25">
        <v>5000</v>
      </c>
      <c r="R42" s="72" t="s">
        <v>747</v>
      </c>
      <c r="S42" s="25">
        <v>5500</v>
      </c>
      <c r="T42" s="25">
        <v>5500</v>
      </c>
      <c r="U42" s="72" t="s">
        <v>747</v>
      </c>
      <c r="V42" s="138"/>
    </row>
    <row r="43" spans="1:22" s="6" customFormat="1" ht="25.5" customHeight="1">
      <c r="A43" s="10" t="s">
        <v>422</v>
      </c>
      <c r="B43" s="17" t="s">
        <v>423</v>
      </c>
      <c r="C43" s="11" t="s">
        <v>376</v>
      </c>
      <c r="D43" s="72">
        <v>1862.6</v>
      </c>
      <c r="E43" s="72">
        <v>1862.6</v>
      </c>
      <c r="F43" s="72" t="s">
        <v>747</v>
      </c>
      <c r="G43" s="79">
        <v>2760</v>
      </c>
      <c r="H43" s="79">
        <v>2760</v>
      </c>
      <c r="I43" s="72" t="s">
        <v>747</v>
      </c>
      <c r="J43" s="25">
        <v>3000</v>
      </c>
      <c r="K43" s="25">
        <v>3000</v>
      </c>
      <c r="L43" s="72" t="s">
        <v>747</v>
      </c>
      <c r="M43" s="25">
        <f>SUM(J43-G43)</f>
        <v>240</v>
      </c>
      <c r="N43" s="25">
        <f>SUM(K43-H43)</f>
        <v>240</v>
      </c>
      <c r="O43" s="72" t="s">
        <v>747</v>
      </c>
      <c r="P43" s="25">
        <v>3500</v>
      </c>
      <c r="Q43" s="25">
        <v>3500</v>
      </c>
      <c r="R43" s="72" t="s">
        <v>747</v>
      </c>
      <c r="S43" s="25">
        <v>3000</v>
      </c>
      <c r="T43" s="25">
        <v>3000</v>
      </c>
      <c r="U43" s="72" t="s">
        <v>747</v>
      </c>
      <c r="V43" s="138"/>
    </row>
    <row r="44" spans="1:22" ht="12.75" customHeight="1">
      <c r="A44" s="20"/>
      <c r="B44" s="21" t="s">
        <v>201</v>
      </c>
      <c r="C44" s="22"/>
      <c r="D44" s="89"/>
      <c r="E44" s="89"/>
      <c r="F44" s="89"/>
      <c r="G44" s="79"/>
      <c r="H44" s="79"/>
      <c r="I44" s="89"/>
      <c r="J44" s="19"/>
      <c r="K44" s="19"/>
      <c r="L44" s="89"/>
      <c r="M44" s="19"/>
      <c r="N44" s="19"/>
      <c r="O44" s="89"/>
      <c r="P44" s="19"/>
      <c r="Q44" s="19"/>
      <c r="R44" s="89"/>
      <c r="S44" s="19"/>
      <c r="T44" s="19"/>
      <c r="U44" s="89"/>
      <c r="V44" s="138"/>
    </row>
    <row r="45" spans="1:22" ht="12.75" customHeight="1">
      <c r="A45" s="20" t="s">
        <v>424</v>
      </c>
      <c r="B45" s="21" t="s">
        <v>425</v>
      </c>
      <c r="C45" s="22" t="s">
        <v>424</v>
      </c>
      <c r="D45" s="72">
        <v>1862.6</v>
      </c>
      <c r="E45" s="72">
        <v>1862.6</v>
      </c>
      <c r="F45" s="72" t="s">
        <v>747</v>
      </c>
      <c r="G45" s="79">
        <v>2760</v>
      </c>
      <c r="H45" s="79">
        <v>2760</v>
      </c>
      <c r="I45" s="72" t="s">
        <v>747</v>
      </c>
      <c r="J45" s="25">
        <v>3000</v>
      </c>
      <c r="K45" s="25">
        <v>3000</v>
      </c>
      <c r="L45" s="72" t="s">
        <v>747</v>
      </c>
      <c r="M45" s="25">
        <f>SUM(J45-G45)</f>
        <v>240</v>
      </c>
      <c r="N45" s="25">
        <f>SUM(K45-H45)</f>
        <v>240</v>
      </c>
      <c r="O45" s="72" t="s">
        <v>747</v>
      </c>
      <c r="P45" s="25">
        <v>3500</v>
      </c>
      <c r="Q45" s="25">
        <v>3500</v>
      </c>
      <c r="R45" s="72" t="s">
        <v>747</v>
      </c>
      <c r="S45" s="25">
        <v>3000</v>
      </c>
      <c r="T45" s="25">
        <v>3000</v>
      </c>
      <c r="U45" s="72" t="s">
        <v>747</v>
      </c>
      <c r="V45" s="138"/>
    </row>
    <row r="46" spans="1:22" s="6" customFormat="1" ht="25.5" customHeight="1">
      <c r="A46" s="10" t="s">
        <v>426</v>
      </c>
      <c r="B46" s="17" t="s">
        <v>427</v>
      </c>
      <c r="C46" s="11" t="s">
        <v>376</v>
      </c>
      <c r="D46" s="89">
        <v>13906.7</v>
      </c>
      <c r="E46" s="89">
        <v>13906.7</v>
      </c>
      <c r="F46" s="72" t="s">
        <v>747</v>
      </c>
      <c r="G46" s="79">
        <v>12500</v>
      </c>
      <c r="H46" s="79">
        <v>12500</v>
      </c>
      <c r="I46" s="72" t="s">
        <v>747</v>
      </c>
      <c r="J46" s="25">
        <v>14700</v>
      </c>
      <c r="K46" s="25">
        <v>14700</v>
      </c>
      <c r="L46" s="72" t="s">
        <v>747</v>
      </c>
      <c r="M46" s="25">
        <f>SUM(J46-G46)</f>
        <v>2200</v>
      </c>
      <c r="N46" s="25">
        <f>SUM(K46-H46)</f>
        <v>2200</v>
      </c>
      <c r="O46" s="72" t="s">
        <v>747</v>
      </c>
      <c r="P46" s="146">
        <v>17000</v>
      </c>
      <c r="Q46" s="146">
        <v>17000</v>
      </c>
      <c r="R46" s="72" t="s">
        <v>747</v>
      </c>
      <c r="S46" s="25">
        <v>19500</v>
      </c>
      <c r="T46" s="25">
        <v>19500</v>
      </c>
      <c r="U46" s="72" t="s">
        <v>747</v>
      </c>
      <c r="V46" s="138"/>
    </row>
    <row r="47" spans="1:22" ht="12.75" customHeight="1">
      <c r="A47" s="20"/>
      <c r="B47" s="21" t="s">
        <v>201</v>
      </c>
      <c r="C47" s="22"/>
      <c r="D47" s="89"/>
      <c r="E47" s="89"/>
      <c r="F47" s="89"/>
      <c r="G47" s="79"/>
      <c r="H47" s="79"/>
      <c r="I47" s="89"/>
      <c r="J47" s="19"/>
      <c r="K47" s="19"/>
      <c r="L47" s="89"/>
      <c r="M47" s="19"/>
      <c r="N47" s="19"/>
      <c r="O47" s="89"/>
      <c r="P47" s="19"/>
      <c r="Q47" s="19"/>
      <c r="R47" s="89"/>
      <c r="S47" s="19"/>
      <c r="T47" s="19"/>
      <c r="U47" s="89"/>
      <c r="V47" s="138"/>
    </row>
    <row r="48" spans="1:22" ht="12.75" customHeight="1">
      <c r="A48" s="20" t="s">
        <v>428</v>
      </c>
      <c r="B48" s="21" t="s">
        <v>429</v>
      </c>
      <c r="C48" s="22" t="s">
        <v>428</v>
      </c>
      <c r="D48" s="72">
        <v>12989</v>
      </c>
      <c r="E48" s="72">
        <v>12989</v>
      </c>
      <c r="F48" s="72" t="s">
        <v>747</v>
      </c>
      <c r="G48" s="79">
        <v>11000</v>
      </c>
      <c r="H48" s="79">
        <v>11000</v>
      </c>
      <c r="I48" s="72" t="s">
        <v>747</v>
      </c>
      <c r="J48" s="25">
        <v>13000</v>
      </c>
      <c r="K48" s="25">
        <v>13000</v>
      </c>
      <c r="L48" s="72" t="s">
        <v>747</v>
      </c>
      <c r="M48" s="25">
        <f aca="true" t="shared" si="4" ref="M48:N50">SUM(J48-G48)</f>
        <v>2000</v>
      </c>
      <c r="N48" s="25">
        <f t="shared" si="4"/>
        <v>2000</v>
      </c>
      <c r="O48" s="72" t="s">
        <v>747</v>
      </c>
      <c r="P48" s="25">
        <v>15000</v>
      </c>
      <c r="Q48" s="25">
        <v>15000</v>
      </c>
      <c r="R48" s="72" t="s">
        <v>747</v>
      </c>
      <c r="S48" s="25">
        <v>17000</v>
      </c>
      <c r="T48" s="25">
        <v>17000</v>
      </c>
      <c r="U48" s="72" t="s">
        <v>747</v>
      </c>
      <c r="V48" s="138"/>
    </row>
    <row r="49" spans="1:22" ht="12.75" customHeight="1">
      <c r="A49" s="20" t="s">
        <v>430</v>
      </c>
      <c r="B49" s="21" t="s">
        <v>431</v>
      </c>
      <c r="C49" s="22" t="s">
        <v>430</v>
      </c>
      <c r="D49" s="72">
        <v>917.7</v>
      </c>
      <c r="E49" s="72">
        <v>917.7</v>
      </c>
      <c r="F49" s="72" t="s">
        <v>747</v>
      </c>
      <c r="G49" s="79">
        <v>1500</v>
      </c>
      <c r="H49" s="79">
        <v>1500</v>
      </c>
      <c r="I49" s="72" t="s">
        <v>747</v>
      </c>
      <c r="J49" s="19">
        <v>1700</v>
      </c>
      <c r="K49" s="19">
        <v>1700</v>
      </c>
      <c r="L49" s="72" t="s">
        <v>747</v>
      </c>
      <c r="M49" s="25">
        <f t="shared" si="4"/>
        <v>200</v>
      </c>
      <c r="N49" s="25">
        <f t="shared" si="4"/>
        <v>200</v>
      </c>
      <c r="O49" s="72" t="s">
        <v>747</v>
      </c>
      <c r="P49" s="19">
        <v>2000</v>
      </c>
      <c r="Q49" s="19">
        <v>2000</v>
      </c>
      <c r="R49" s="72" t="s">
        <v>747</v>
      </c>
      <c r="S49" s="19">
        <v>2500</v>
      </c>
      <c r="T49" s="19">
        <v>2500</v>
      </c>
      <c r="U49" s="72" t="s">
        <v>747</v>
      </c>
      <c r="V49" s="138"/>
    </row>
    <row r="50" spans="1:22" s="6" customFormat="1" ht="25.5" customHeight="1">
      <c r="A50" s="10" t="s">
        <v>432</v>
      </c>
      <c r="B50" s="17" t="s">
        <v>433</v>
      </c>
      <c r="C50" s="11" t="s">
        <v>376</v>
      </c>
      <c r="D50" s="89">
        <v>6602.5</v>
      </c>
      <c r="E50" s="89">
        <v>6602.5</v>
      </c>
      <c r="F50" s="72" t="s">
        <v>747</v>
      </c>
      <c r="G50" s="79">
        <v>8300</v>
      </c>
      <c r="H50" s="79">
        <v>8300</v>
      </c>
      <c r="I50" s="72" t="s">
        <v>747</v>
      </c>
      <c r="J50" s="25">
        <v>9200</v>
      </c>
      <c r="K50" s="25">
        <v>9200</v>
      </c>
      <c r="L50" s="72" t="s">
        <v>747</v>
      </c>
      <c r="M50" s="25">
        <f t="shared" si="4"/>
        <v>900</v>
      </c>
      <c r="N50" s="25">
        <f t="shared" si="4"/>
        <v>900</v>
      </c>
      <c r="O50" s="72" t="s">
        <v>747</v>
      </c>
      <c r="P50" s="25">
        <v>10500</v>
      </c>
      <c r="Q50" s="25">
        <v>10500</v>
      </c>
      <c r="R50" s="72" t="s">
        <v>747</v>
      </c>
      <c r="S50" s="25">
        <v>11200</v>
      </c>
      <c r="T50" s="25">
        <v>11200</v>
      </c>
      <c r="U50" s="72" t="s">
        <v>747</v>
      </c>
      <c r="V50" s="138"/>
    </row>
    <row r="51" spans="1:22" ht="12.75" customHeight="1">
      <c r="A51" s="20"/>
      <c r="B51" s="21" t="s">
        <v>201</v>
      </c>
      <c r="C51" s="22"/>
      <c r="D51" s="89"/>
      <c r="E51" s="89"/>
      <c r="F51" s="89"/>
      <c r="G51" s="89"/>
      <c r="H51" s="89"/>
      <c r="I51" s="89"/>
      <c r="J51" s="25"/>
      <c r="K51" s="25"/>
      <c r="L51" s="89"/>
      <c r="M51" s="25"/>
      <c r="N51" s="25"/>
      <c r="O51" s="89"/>
      <c r="P51" s="25"/>
      <c r="Q51" s="25"/>
      <c r="R51" s="89"/>
      <c r="S51" s="25"/>
      <c r="T51" s="25"/>
      <c r="U51" s="89"/>
      <c r="V51" s="138"/>
    </row>
    <row r="52" spans="1:22" ht="12.75" customHeight="1">
      <c r="A52" s="20" t="s">
        <v>434</v>
      </c>
      <c r="B52" s="21" t="s">
        <v>435</v>
      </c>
      <c r="C52" s="22" t="s">
        <v>434</v>
      </c>
      <c r="D52" s="72">
        <v>1624.6</v>
      </c>
      <c r="E52" s="72">
        <v>1624.6</v>
      </c>
      <c r="F52" s="72" t="s">
        <v>747</v>
      </c>
      <c r="G52" s="79">
        <v>1800</v>
      </c>
      <c r="H52" s="79">
        <v>1800</v>
      </c>
      <c r="I52" s="72" t="s">
        <v>747</v>
      </c>
      <c r="J52" s="19">
        <v>2000</v>
      </c>
      <c r="K52" s="19">
        <v>2000</v>
      </c>
      <c r="L52" s="72" t="s">
        <v>747</v>
      </c>
      <c r="M52" s="25">
        <f aca="true" t="shared" si="5" ref="M52:N55">SUM(J52-G52)</f>
        <v>200</v>
      </c>
      <c r="N52" s="25">
        <f t="shared" si="5"/>
        <v>200</v>
      </c>
      <c r="O52" s="72" t="s">
        <v>747</v>
      </c>
      <c r="P52" s="19">
        <v>2500</v>
      </c>
      <c r="Q52" s="19">
        <v>2500</v>
      </c>
      <c r="R52" s="72" t="s">
        <v>747</v>
      </c>
      <c r="S52" s="19">
        <v>2700</v>
      </c>
      <c r="T52" s="19">
        <v>2700</v>
      </c>
      <c r="U52" s="72" t="s">
        <v>747</v>
      </c>
      <c r="V52" s="138"/>
    </row>
    <row r="53" spans="1:22" ht="12.75" customHeight="1">
      <c r="A53" s="20" t="s">
        <v>436</v>
      </c>
      <c r="B53" s="21" t="s">
        <v>437</v>
      </c>
      <c r="C53" s="22" t="s">
        <v>436</v>
      </c>
      <c r="D53" s="72">
        <f>SUM(E53,F53)</f>
        <v>2043.5</v>
      </c>
      <c r="E53" s="72">
        <v>2043.5</v>
      </c>
      <c r="F53" s="72" t="s">
        <v>747</v>
      </c>
      <c r="G53" s="79">
        <v>2500</v>
      </c>
      <c r="H53" s="79">
        <v>2500</v>
      </c>
      <c r="I53" s="72" t="s">
        <v>747</v>
      </c>
      <c r="J53" s="25">
        <v>3000</v>
      </c>
      <c r="K53" s="25">
        <v>3000</v>
      </c>
      <c r="L53" s="72" t="s">
        <v>747</v>
      </c>
      <c r="M53" s="25">
        <f t="shared" si="5"/>
        <v>500</v>
      </c>
      <c r="N53" s="25">
        <f t="shared" si="5"/>
        <v>500</v>
      </c>
      <c r="O53" s="72" t="s">
        <v>747</v>
      </c>
      <c r="P53" s="25">
        <v>3300</v>
      </c>
      <c r="Q53" s="25">
        <v>3300</v>
      </c>
      <c r="R53" s="72" t="s">
        <v>747</v>
      </c>
      <c r="S53" s="25">
        <v>3500</v>
      </c>
      <c r="T53" s="25">
        <v>3500</v>
      </c>
      <c r="U53" s="72" t="s">
        <v>747</v>
      </c>
      <c r="V53" s="138"/>
    </row>
    <row r="54" spans="1:22" ht="12.75" customHeight="1">
      <c r="A54" s="20" t="s">
        <v>438</v>
      </c>
      <c r="B54" s="21" t="s">
        <v>439</v>
      </c>
      <c r="C54" s="22" t="s">
        <v>438</v>
      </c>
      <c r="D54" s="72">
        <f>SUM(E54,F54)</f>
        <v>1592.1</v>
      </c>
      <c r="E54" s="72">
        <v>1592.1</v>
      </c>
      <c r="F54" s="72" t="s">
        <v>747</v>
      </c>
      <c r="G54" s="79">
        <v>1500</v>
      </c>
      <c r="H54" s="79">
        <v>1500</v>
      </c>
      <c r="I54" s="72" t="s">
        <v>747</v>
      </c>
      <c r="J54" s="25">
        <v>1700</v>
      </c>
      <c r="K54" s="25">
        <v>1700</v>
      </c>
      <c r="L54" s="72" t="s">
        <v>747</v>
      </c>
      <c r="M54" s="25">
        <f t="shared" si="5"/>
        <v>200</v>
      </c>
      <c r="N54" s="25">
        <f t="shared" si="5"/>
        <v>200</v>
      </c>
      <c r="O54" s="72" t="s">
        <v>747</v>
      </c>
      <c r="P54" s="25">
        <v>2000</v>
      </c>
      <c r="Q54" s="25">
        <v>2000</v>
      </c>
      <c r="R54" s="72" t="s">
        <v>747</v>
      </c>
      <c r="S54" s="25">
        <v>2500</v>
      </c>
      <c r="T54" s="25">
        <v>2500</v>
      </c>
      <c r="U54" s="72" t="s">
        <v>747</v>
      </c>
      <c r="V54" s="138"/>
    </row>
    <row r="55" spans="1:22" ht="12.75" customHeight="1">
      <c r="A55" s="20" t="s">
        <v>440</v>
      </c>
      <c r="B55" s="21" t="s">
        <v>441</v>
      </c>
      <c r="C55" s="22" t="s">
        <v>442</v>
      </c>
      <c r="D55" s="72">
        <f>SUM(E55,F55)</f>
        <v>1342.3</v>
      </c>
      <c r="E55" s="72">
        <v>1342.3</v>
      </c>
      <c r="F55" s="72" t="s">
        <v>747</v>
      </c>
      <c r="G55" s="79">
        <v>2500</v>
      </c>
      <c r="H55" s="79">
        <v>2500</v>
      </c>
      <c r="I55" s="72" t="s">
        <v>747</v>
      </c>
      <c r="J55" s="25">
        <v>2500</v>
      </c>
      <c r="K55" s="25">
        <v>2500</v>
      </c>
      <c r="L55" s="72" t="s">
        <v>747</v>
      </c>
      <c r="M55" s="25">
        <f t="shared" si="5"/>
        <v>0</v>
      </c>
      <c r="N55" s="25">
        <f t="shared" si="5"/>
        <v>0</v>
      </c>
      <c r="O55" s="72" t="s">
        <v>747</v>
      </c>
      <c r="P55" s="25">
        <v>2700</v>
      </c>
      <c r="Q55" s="25">
        <v>2700</v>
      </c>
      <c r="R55" s="72" t="s">
        <v>747</v>
      </c>
      <c r="S55" s="25">
        <v>2500</v>
      </c>
      <c r="T55" s="25">
        <v>2500</v>
      </c>
      <c r="U55" s="72" t="s">
        <v>747</v>
      </c>
      <c r="V55" s="138"/>
    </row>
    <row r="56" spans="1:22" s="6" customFormat="1" ht="25.5" customHeight="1">
      <c r="A56" s="10" t="s">
        <v>443</v>
      </c>
      <c r="B56" s="17" t="s">
        <v>444</v>
      </c>
      <c r="C56" s="11" t="s">
        <v>376</v>
      </c>
      <c r="D56" s="89"/>
      <c r="E56" s="89"/>
      <c r="F56" s="89"/>
      <c r="G56" s="89"/>
      <c r="H56" s="89"/>
      <c r="I56" s="89"/>
      <c r="J56" s="25"/>
      <c r="K56" s="25"/>
      <c r="L56" s="89"/>
      <c r="M56" s="25"/>
      <c r="N56" s="25"/>
      <c r="O56" s="89"/>
      <c r="P56" s="25"/>
      <c r="Q56" s="25"/>
      <c r="R56" s="89"/>
      <c r="S56" s="25"/>
      <c r="T56" s="25"/>
      <c r="U56" s="89"/>
      <c r="V56" s="138"/>
    </row>
    <row r="57" spans="1:22" ht="12.75" customHeight="1">
      <c r="A57" s="20"/>
      <c r="B57" s="21" t="s">
        <v>5</v>
      </c>
      <c r="C57" s="22"/>
      <c r="D57" s="89"/>
      <c r="E57" s="89"/>
      <c r="F57" s="89"/>
      <c r="G57" s="89"/>
      <c r="H57" s="89"/>
      <c r="I57" s="89"/>
      <c r="J57" s="25"/>
      <c r="K57" s="25"/>
      <c r="L57" s="89"/>
      <c r="M57" s="25"/>
      <c r="N57" s="25"/>
      <c r="O57" s="89"/>
      <c r="P57" s="25"/>
      <c r="Q57" s="25"/>
      <c r="R57" s="89"/>
      <c r="S57" s="25"/>
      <c r="T57" s="25"/>
      <c r="U57" s="89"/>
      <c r="V57" s="138"/>
    </row>
    <row r="58" spans="1:22" s="6" customFormat="1" ht="25.5" customHeight="1">
      <c r="A58" s="10" t="s">
        <v>445</v>
      </c>
      <c r="B58" s="17" t="s">
        <v>446</v>
      </c>
      <c r="C58" s="11" t="s">
        <v>376</v>
      </c>
      <c r="D58" s="89"/>
      <c r="E58" s="89"/>
      <c r="F58" s="89"/>
      <c r="G58" s="89"/>
      <c r="H58" s="89"/>
      <c r="I58" s="89"/>
      <c r="J58" s="25"/>
      <c r="K58" s="25"/>
      <c r="L58" s="89"/>
      <c r="M58" s="25"/>
      <c r="N58" s="25"/>
      <c r="O58" s="89"/>
      <c r="P58" s="25"/>
      <c r="Q58" s="25"/>
      <c r="R58" s="89"/>
      <c r="S58" s="25"/>
      <c r="T58" s="25"/>
      <c r="U58" s="89"/>
      <c r="V58" s="138"/>
    </row>
    <row r="59" spans="1:22" ht="12.75" customHeight="1">
      <c r="A59" s="20"/>
      <c r="B59" s="21" t="s">
        <v>201</v>
      </c>
      <c r="C59" s="22"/>
      <c r="D59" s="89"/>
      <c r="E59" s="89"/>
      <c r="F59" s="89"/>
      <c r="G59" s="89"/>
      <c r="H59" s="89"/>
      <c r="I59" s="89"/>
      <c r="J59" s="25"/>
      <c r="K59" s="25"/>
      <c r="L59" s="89"/>
      <c r="M59" s="25"/>
      <c r="N59" s="25"/>
      <c r="O59" s="89"/>
      <c r="P59" s="25"/>
      <c r="Q59" s="25"/>
      <c r="R59" s="89"/>
      <c r="S59" s="25"/>
      <c r="T59" s="25"/>
      <c r="U59" s="89"/>
      <c r="V59" s="138"/>
    </row>
    <row r="60" spans="1:22" ht="12.75" customHeight="1">
      <c r="A60" s="20" t="s">
        <v>447</v>
      </c>
      <c r="B60" s="21" t="s">
        <v>448</v>
      </c>
      <c r="C60" s="22" t="s">
        <v>449</v>
      </c>
      <c r="D60" s="89"/>
      <c r="E60" s="89"/>
      <c r="F60" s="89"/>
      <c r="G60" s="89"/>
      <c r="H60" s="89"/>
      <c r="I60" s="89"/>
      <c r="J60" s="19"/>
      <c r="K60" s="19"/>
      <c r="L60" s="89"/>
      <c r="M60" s="19"/>
      <c r="N60" s="19"/>
      <c r="O60" s="89"/>
      <c r="P60" s="19"/>
      <c r="Q60" s="19"/>
      <c r="R60" s="89"/>
      <c r="S60" s="19"/>
      <c r="T60" s="19"/>
      <c r="U60" s="89"/>
      <c r="V60" s="138"/>
    </row>
    <row r="61" spans="1:22" s="6" customFormat="1" ht="25.5" customHeight="1">
      <c r="A61" s="10" t="s">
        <v>450</v>
      </c>
      <c r="B61" s="17" t="s">
        <v>451</v>
      </c>
      <c r="C61" s="11" t="s">
        <v>376</v>
      </c>
      <c r="D61" s="72">
        <f>SUM(E61,F61)</f>
        <v>157426.3</v>
      </c>
      <c r="E61" s="72">
        <v>157426.3</v>
      </c>
      <c r="F61" s="72" t="s">
        <v>747</v>
      </c>
      <c r="G61" s="79">
        <v>182750</v>
      </c>
      <c r="H61" s="79">
        <v>182750</v>
      </c>
      <c r="I61" s="72" t="s">
        <v>747</v>
      </c>
      <c r="J61" s="25">
        <v>221300</v>
      </c>
      <c r="K61" s="25">
        <v>221300</v>
      </c>
      <c r="L61" s="72" t="s">
        <v>747</v>
      </c>
      <c r="M61" s="25">
        <f>SUM(J61-G61)</f>
        <v>38550</v>
      </c>
      <c r="N61" s="25">
        <f>SUM(K61-H61)</f>
        <v>38550</v>
      </c>
      <c r="O61" s="72" t="s">
        <v>747</v>
      </c>
      <c r="P61" s="25">
        <v>255000</v>
      </c>
      <c r="Q61" s="25">
        <v>255000</v>
      </c>
      <c r="R61" s="72" t="s">
        <v>747</v>
      </c>
      <c r="S61" s="25">
        <v>280500</v>
      </c>
      <c r="T61" s="25">
        <v>280500</v>
      </c>
      <c r="U61" s="72" t="s">
        <v>747</v>
      </c>
      <c r="V61" s="138"/>
    </row>
    <row r="62" spans="1:22" ht="12.75" customHeight="1">
      <c r="A62" s="20"/>
      <c r="B62" s="21" t="s">
        <v>5</v>
      </c>
      <c r="C62" s="22"/>
      <c r="D62" s="89"/>
      <c r="E62" s="89"/>
      <c r="F62" s="89"/>
      <c r="G62" s="89"/>
      <c r="H62" s="89"/>
      <c r="I62" s="89"/>
      <c r="J62" s="25"/>
      <c r="K62" s="25"/>
      <c r="L62" s="89"/>
      <c r="M62" s="25"/>
      <c r="N62" s="25"/>
      <c r="O62" s="89"/>
      <c r="P62" s="25"/>
      <c r="Q62" s="25"/>
      <c r="R62" s="89"/>
      <c r="S62" s="25"/>
      <c r="T62" s="25"/>
      <c r="U62" s="89"/>
      <c r="V62" s="138"/>
    </row>
    <row r="63" spans="1:22" s="6" customFormat="1" ht="25.5" customHeight="1">
      <c r="A63" s="10" t="s">
        <v>452</v>
      </c>
      <c r="B63" s="17" t="s">
        <v>453</v>
      </c>
      <c r="C63" s="11" t="s">
        <v>376</v>
      </c>
      <c r="D63" s="72">
        <f>SUM(E63,F63)</f>
        <v>157426.3</v>
      </c>
      <c r="E63" s="72">
        <v>157426.3</v>
      </c>
      <c r="F63" s="72" t="s">
        <v>747</v>
      </c>
      <c r="G63" s="79">
        <v>182750</v>
      </c>
      <c r="H63" s="79">
        <v>182750</v>
      </c>
      <c r="I63" s="72" t="s">
        <v>747</v>
      </c>
      <c r="J63" s="25">
        <v>221300</v>
      </c>
      <c r="K63" s="25">
        <v>221300</v>
      </c>
      <c r="L63" s="72" t="s">
        <v>747</v>
      </c>
      <c r="M63" s="25">
        <f>SUM(J63-G63)</f>
        <v>38550</v>
      </c>
      <c r="N63" s="25">
        <f>SUM(K63-H63)</f>
        <v>38550</v>
      </c>
      <c r="O63" s="72" t="s">
        <v>747</v>
      </c>
      <c r="P63" s="25">
        <v>255000</v>
      </c>
      <c r="Q63" s="25">
        <v>255000</v>
      </c>
      <c r="R63" s="72" t="s">
        <v>747</v>
      </c>
      <c r="S63" s="25">
        <v>280500</v>
      </c>
      <c r="T63" s="25">
        <v>280500</v>
      </c>
      <c r="U63" s="72" t="s">
        <v>747</v>
      </c>
      <c r="V63" s="138"/>
    </row>
    <row r="64" spans="1:22" ht="12.75" customHeight="1">
      <c r="A64" s="20"/>
      <c r="B64" s="21" t="s">
        <v>201</v>
      </c>
      <c r="C64" s="22"/>
      <c r="D64" s="89"/>
      <c r="E64" s="89"/>
      <c r="F64" s="89"/>
      <c r="G64" s="89"/>
      <c r="H64" s="89"/>
      <c r="I64" s="89"/>
      <c r="J64" s="25"/>
      <c r="K64" s="25"/>
      <c r="L64" s="89"/>
      <c r="M64" s="25"/>
      <c r="N64" s="25"/>
      <c r="O64" s="89"/>
      <c r="P64" s="25"/>
      <c r="Q64" s="25"/>
      <c r="R64" s="89"/>
      <c r="S64" s="25"/>
      <c r="T64" s="25"/>
      <c r="U64" s="89"/>
      <c r="V64" s="138"/>
    </row>
    <row r="65" spans="1:22" ht="12.75" customHeight="1">
      <c r="A65" s="20" t="s">
        <v>454</v>
      </c>
      <c r="B65" s="21" t="s">
        <v>455</v>
      </c>
      <c r="C65" s="22" t="s">
        <v>456</v>
      </c>
      <c r="D65" s="72">
        <f>SUM(E65,F65)</f>
        <v>157426.3</v>
      </c>
      <c r="E65" s="72">
        <v>157426.3</v>
      </c>
      <c r="F65" s="72" t="s">
        <v>747</v>
      </c>
      <c r="G65" s="79">
        <v>182750</v>
      </c>
      <c r="H65" s="79">
        <v>182750</v>
      </c>
      <c r="I65" s="72" t="s">
        <v>747</v>
      </c>
      <c r="J65" s="25">
        <v>221300</v>
      </c>
      <c r="K65" s="25">
        <v>221300</v>
      </c>
      <c r="L65" s="72" t="s">
        <v>747</v>
      </c>
      <c r="M65" s="25">
        <f>SUM(J65-G65)</f>
        <v>38550</v>
      </c>
      <c r="N65" s="25">
        <f>SUM(K65-H65)</f>
        <v>38550</v>
      </c>
      <c r="O65" s="72" t="s">
        <v>747</v>
      </c>
      <c r="P65" s="25">
        <v>255000</v>
      </c>
      <c r="Q65" s="25">
        <v>255000</v>
      </c>
      <c r="R65" s="72" t="s">
        <v>747</v>
      </c>
      <c r="S65" s="25">
        <v>280500</v>
      </c>
      <c r="T65" s="25">
        <v>280500</v>
      </c>
      <c r="U65" s="72" t="s">
        <v>747</v>
      </c>
      <c r="V65" s="138"/>
    </row>
    <row r="66" spans="1:22" s="6" customFormat="1" ht="25.5" customHeight="1">
      <c r="A66" s="10" t="s">
        <v>457</v>
      </c>
      <c r="B66" s="17" t="s">
        <v>458</v>
      </c>
      <c r="C66" s="11" t="s">
        <v>376</v>
      </c>
      <c r="D66" s="89"/>
      <c r="E66" s="89"/>
      <c r="F66" s="89"/>
      <c r="G66" s="89"/>
      <c r="H66" s="89"/>
      <c r="I66" s="89"/>
      <c r="J66" s="25"/>
      <c r="K66" s="25"/>
      <c r="L66" s="89"/>
      <c r="M66" s="25"/>
      <c r="N66" s="25"/>
      <c r="O66" s="89"/>
      <c r="P66" s="25"/>
      <c r="Q66" s="25"/>
      <c r="R66" s="89"/>
      <c r="S66" s="25"/>
      <c r="T66" s="25"/>
      <c r="U66" s="89"/>
      <c r="V66" s="138"/>
    </row>
    <row r="67" spans="1:22" ht="12.75" customHeight="1">
      <c r="A67" s="20"/>
      <c r="B67" s="21" t="s">
        <v>201</v>
      </c>
      <c r="C67" s="22"/>
      <c r="D67" s="89"/>
      <c r="E67" s="89"/>
      <c r="F67" s="89"/>
      <c r="G67" s="89"/>
      <c r="H67" s="89"/>
      <c r="I67" s="89"/>
      <c r="J67" s="25"/>
      <c r="K67" s="25"/>
      <c r="L67" s="89"/>
      <c r="M67" s="25"/>
      <c r="N67" s="25"/>
      <c r="O67" s="89"/>
      <c r="P67" s="25"/>
      <c r="Q67" s="25"/>
      <c r="R67" s="89"/>
      <c r="S67" s="25"/>
      <c r="T67" s="25"/>
      <c r="U67" s="89"/>
      <c r="V67" s="138"/>
    </row>
    <row r="68" spans="1:22" ht="28.5" customHeight="1">
      <c r="A68" s="20" t="s">
        <v>459</v>
      </c>
      <c r="B68" s="21" t="s">
        <v>460</v>
      </c>
      <c r="C68" s="22" t="s">
        <v>461</v>
      </c>
      <c r="D68" s="89"/>
      <c r="E68" s="89"/>
      <c r="F68" s="89"/>
      <c r="G68" s="89"/>
      <c r="H68" s="89"/>
      <c r="I68" s="89"/>
      <c r="J68" s="25"/>
      <c r="K68" s="25"/>
      <c r="L68" s="89"/>
      <c r="M68" s="25"/>
      <c r="N68" s="25"/>
      <c r="O68" s="89"/>
      <c r="P68" s="25"/>
      <c r="Q68" s="25"/>
      <c r="R68" s="89"/>
      <c r="S68" s="25"/>
      <c r="T68" s="25"/>
      <c r="U68" s="89"/>
      <c r="V68" s="138"/>
    </row>
    <row r="69" spans="1:22" ht="12.75" customHeight="1">
      <c r="A69" s="20" t="s">
        <v>462</v>
      </c>
      <c r="B69" s="34" t="s">
        <v>463</v>
      </c>
      <c r="C69" s="22" t="s">
        <v>376</v>
      </c>
      <c r="D69" s="89">
        <v>4348.8</v>
      </c>
      <c r="E69" s="89">
        <v>4348.8</v>
      </c>
      <c r="F69" s="72" t="s">
        <v>747</v>
      </c>
      <c r="G69" s="79">
        <v>1420</v>
      </c>
      <c r="H69" s="79">
        <v>1420</v>
      </c>
      <c r="I69" s="72" t="s">
        <v>747</v>
      </c>
      <c r="J69" s="25">
        <v>2000</v>
      </c>
      <c r="K69" s="25">
        <v>2000</v>
      </c>
      <c r="L69" s="72" t="s">
        <v>747</v>
      </c>
      <c r="M69" s="25">
        <f>SUM(J69-G69)</f>
        <v>580</v>
      </c>
      <c r="N69" s="25">
        <f>SUM(K69-H69)</f>
        <v>580</v>
      </c>
      <c r="O69" s="72" t="s">
        <v>747</v>
      </c>
      <c r="P69" s="25">
        <v>3000</v>
      </c>
      <c r="Q69" s="25">
        <v>3000</v>
      </c>
      <c r="R69" s="72" t="s">
        <v>747</v>
      </c>
      <c r="S69" s="25">
        <v>4000</v>
      </c>
      <c r="T69" s="25">
        <v>4000</v>
      </c>
      <c r="U69" s="72" t="s">
        <v>747</v>
      </c>
      <c r="V69" s="138"/>
    </row>
    <row r="70" spans="1:22" ht="12.75" customHeight="1">
      <c r="A70" s="20"/>
      <c r="B70" s="21" t="s">
        <v>5</v>
      </c>
      <c r="C70" s="22"/>
      <c r="D70" s="89"/>
      <c r="E70" s="89"/>
      <c r="F70" s="89"/>
      <c r="G70" s="89"/>
      <c r="H70" s="89"/>
      <c r="I70" s="89"/>
      <c r="J70" s="25"/>
      <c r="K70" s="25"/>
      <c r="L70" s="89"/>
      <c r="M70" s="25"/>
      <c r="N70" s="25"/>
      <c r="O70" s="89"/>
      <c r="P70" s="25"/>
      <c r="Q70" s="25"/>
      <c r="R70" s="89"/>
      <c r="S70" s="25"/>
      <c r="T70" s="25"/>
      <c r="U70" s="89"/>
      <c r="V70" s="138"/>
    </row>
    <row r="71" spans="1:22" s="6" customFormat="1" ht="25.5" customHeight="1">
      <c r="A71" s="10" t="s">
        <v>464</v>
      </c>
      <c r="B71" s="17" t="s">
        <v>465</v>
      </c>
      <c r="C71" s="11" t="s">
        <v>376</v>
      </c>
      <c r="D71" s="89">
        <v>4348.8</v>
      </c>
      <c r="E71" s="89">
        <v>4348.8</v>
      </c>
      <c r="F71" s="72" t="s">
        <v>747</v>
      </c>
      <c r="G71" s="89"/>
      <c r="H71" s="89"/>
      <c r="I71" s="72" t="s">
        <v>747</v>
      </c>
      <c r="J71" s="25"/>
      <c r="K71" s="25"/>
      <c r="L71" s="72" t="s">
        <v>747</v>
      </c>
      <c r="M71" s="25"/>
      <c r="N71" s="25"/>
      <c r="O71" s="72" t="s">
        <v>747</v>
      </c>
      <c r="P71" s="25"/>
      <c r="Q71" s="25"/>
      <c r="R71" s="72" t="s">
        <v>747</v>
      </c>
      <c r="S71" s="25"/>
      <c r="T71" s="25"/>
      <c r="U71" s="72" t="s">
        <v>747</v>
      </c>
      <c r="V71" s="138"/>
    </row>
    <row r="72" spans="1:22" ht="12.75" customHeight="1">
      <c r="A72" s="20"/>
      <c r="B72" s="21" t="s">
        <v>201</v>
      </c>
      <c r="C72" s="22"/>
      <c r="D72" s="89"/>
      <c r="E72" s="89"/>
      <c r="F72" s="89"/>
      <c r="G72" s="89"/>
      <c r="H72" s="89"/>
      <c r="I72" s="89"/>
      <c r="J72" s="25"/>
      <c r="K72" s="25"/>
      <c r="L72" s="89"/>
      <c r="M72" s="25"/>
      <c r="N72" s="25"/>
      <c r="O72" s="89"/>
      <c r="P72" s="25"/>
      <c r="Q72" s="25"/>
      <c r="R72" s="89"/>
      <c r="S72" s="25"/>
      <c r="T72" s="25"/>
      <c r="U72" s="89"/>
      <c r="V72" s="138"/>
    </row>
    <row r="73" spans="1:22" ht="26.25" customHeight="1">
      <c r="A73" s="20" t="s">
        <v>466</v>
      </c>
      <c r="B73" s="21" t="s">
        <v>467</v>
      </c>
      <c r="C73" s="22" t="s">
        <v>468</v>
      </c>
      <c r="D73" s="72">
        <f>SUM(E73,F73)</f>
        <v>1198.8</v>
      </c>
      <c r="E73" s="72">
        <v>1198.8</v>
      </c>
      <c r="F73" s="72" t="s">
        <v>747</v>
      </c>
      <c r="G73" s="89"/>
      <c r="H73" s="89"/>
      <c r="I73" s="72" t="s">
        <v>747</v>
      </c>
      <c r="J73" s="25"/>
      <c r="K73" s="25"/>
      <c r="L73" s="72" t="s">
        <v>747</v>
      </c>
      <c r="M73" s="25"/>
      <c r="N73" s="25"/>
      <c r="O73" s="72" t="s">
        <v>747</v>
      </c>
      <c r="P73" s="25"/>
      <c r="Q73" s="25"/>
      <c r="R73" s="72" t="s">
        <v>747</v>
      </c>
      <c r="S73" s="25"/>
      <c r="T73" s="25"/>
      <c r="U73" s="72" t="s">
        <v>747</v>
      </c>
      <c r="V73" s="138"/>
    </row>
    <row r="74" spans="1:22" ht="26.25" customHeight="1">
      <c r="A74" s="20" t="s">
        <v>469</v>
      </c>
      <c r="B74" s="21" t="s">
        <v>470</v>
      </c>
      <c r="C74" s="22" t="s">
        <v>471</v>
      </c>
      <c r="D74" s="89"/>
      <c r="E74" s="89"/>
      <c r="F74" s="89"/>
      <c r="G74" s="89"/>
      <c r="H74" s="89"/>
      <c r="I74" s="89"/>
      <c r="J74" s="25"/>
      <c r="K74" s="25"/>
      <c r="L74" s="89"/>
      <c r="M74" s="25"/>
      <c r="N74" s="25"/>
      <c r="O74" s="89"/>
      <c r="P74" s="25"/>
      <c r="Q74" s="25"/>
      <c r="R74" s="89"/>
      <c r="S74" s="25"/>
      <c r="T74" s="25"/>
      <c r="U74" s="89"/>
      <c r="V74" s="138"/>
    </row>
    <row r="75" spans="1:22" ht="26.25" customHeight="1">
      <c r="A75" s="20" t="s">
        <v>472</v>
      </c>
      <c r="B75" s="21" t="s">
        <v>473</v>
      </c>
      <c r="C75" s="22" t="s">
        <v>474</v>
      </c>
      <c r="D75" s="72">
        <f>SUM(E75,F75)</f>
        <v>3150</v>
      </c>
      <c r="E75" s="72">
        <v>3150</v>
      </c>
      <c r="F75" s="72" t="s">
        <v>747</v>
      </c>
      <c r="G75" s="79">
        <v>1420</v>
      </c>
      <c r="H75" s="79">
        <v>1420</v>
      </c>
      <c r="I75" s="72" t="s">
        <v>747</v>
      </c>
      <c r="J75" s="25">
        <v>2000</v>
      </c>
      <c r="K75" s="25">
        <v>2000</v>
      </c>
      <c r="L75" s="72" t="s">
        <v>747</v>
      </c>
      <c r="M75" s="25">
        <f>SUM(J75-G75)</f>
        <v>580</v>
      </c>
      <c r="N75" s="25">
        <f>SUM(K75-H75)</f>
        <v>580</v>
      </c>
      <c r="O75" s="72" t="s">
        <v>747</v>
      </c>
      <c r="P75" s="25">
        <v>3000</v>
      </c>
      <c r="Q75" s="25">
        <v>3000</v>
      </c>
      <c r="R75" s="72" t="s">
        <v>747</v>
      </c>
      <c r="S75" s="25">
        <v>4000</v>
      </c>
      <c r="T75" s="25">
        <v>4000</v>
      </c>
      <c r="U75" s="72" t="s">
        <v>747</v>
      </c>
      <c r="V75" s="138"/>
    </row>
    <row r="76" spans="1:22" s="6" customFormat="1" ht="25.5" customHeight="1">
      <c r="A76" s="10" t="s">
        <v>475</v>
      </c>
      <c r="B76" s="17" t="s">
        <v>476</v>
      </c>
      <c r="C76" s="11" t="s">
        <v>376</v>
      </c>
      <c r="D76" s="89"/>
      <c r="E76" s="89"/>
      <c r="F76" s="89"/>
      <c r="G76" s="89"/>
      <c r="H76" s="89"/>
      <c r="I76" s="89"/>
      <c r="J76" s="25"/>
      <c r="K76" s="25"/>
      <c r="L76" s="89"/>
      <c r="M76" s="25"/>
      <c r="N76" s="25"/>
      <c r="O76" s="89"/>
      <c r="P76" s="25"/>
      <c r="Q76" s="25"/>
      <c r="R76" s="89"/>
      <c r="S76" s="25"/>
      <c r="T76" s="25"/>
      <c r="U76" s="89"/>
      <c r="V76" s="138"/>
    </row>
    <row r="77" spans="1:22" ht="12.75" customHeight="1">
      <c r="A77" s="20"/>
      <c r="B77" s="21" t="s">
        <v>201</v>
      </c>
      <c r="C77" s="22"/>
      <c r="D77" s="89"/>
      <c r="E77" s="89"/>
      <c r="F77" s="89"/>
      <c r="G77" s="89"/>
      <c r="H77" s="89"/>
      <c r="I77" s="89"/>
      <c r="J77" s="25"/>
      <c r="K77" s="25"/>
      <c r="L77" s="89"/>
      <c r="M77" s="25"/>
      <c r="N77" s="25"/>
      <c r="O77" s="89"/>
      <c r="P77" s="25"/>
      <c r="Q77" s="25"/>
      <c r="R77" s="89"/>
      <c r="S77" s="25"/>
      <c r="T77" s="25"/>
      <c r="U77" s="89"/>
      <c r="V77" s="138"/>
    </row>
    <row r="78" spans="1:22" ht="12.75" customHeight="1">
      <c r="A78" s="20" t="s">
        <v>477</v>
      </c>
      <c r="B78" s="21" t="s">
        <v>478</v>
      </c>
      <c r="C78" s="22" t="s">
        <v>479</v>
      </c>
      <c r="D78" s="89"/>
      <c r="E78" s="89"/>
      <c r="F78" s="89"/>
      <c r="G78" s="89"/>
      <c r="H78" s="89"/>
      <c r="I78" s="89"/>
      <c r="J78" s="25"/>
      <c r="K78" s="25"/>
      <c r="L78" s="89"/>
      <c r="M78" s="25"/>
      <c r="N78" s="25"/>
      <c r="O78" s="89"/>
      <c r="P78" s="25"/>
      <c r="Q78" s="25"/>
      <c r="R78" s="89"/>
      <c r="S78" s="25"/>
      <c r="T78" s="25"/>
      <c r="U78" s="89"/>
      <c r="V78" s="138"/>
    </row>
    <row r="79" spans="1:22" s="6" customFormat="1" ht="25.5" customHeight="1">
      <c r="A79" s="10" t="s">
        <v>480</v>
      </c>
      <c r="B79" s="17" t="s">
        <v>481</v>
      </c>
      <c r="C79" s="11" t="s">
        <v>376</v>
      </c>
      <c r="D79" s="72">
        <v>2390</v>
      </c>
      <c r="E79" s="72">
        <v>2390</v>
      </c>
      <c r="F79" s="72" t="s">
        <v>747</v>
      </c>
      <c r="G79" s="79">
        <v>2500</v>
      </c>
      <c r="H79" s="79">
        <v>2500</v>
      </c>
      <c r="I79" s="72" t="s">
        <v>747</v>
      </c>
      <c r="J79" s="25">
        <v>3000</v>
      </c>
      <c r="K79" s="25">
        <v>3000</v>
      </c>
      <c r="L79" s="72" t="s">
        <v>747</v>
      </c>
      <c r="M79" s="25">
        <f>SUM(J79-G79)</f>
        <v>500</v>
      </c>
      <c r="N79" s="25">
        <f>SUM(K79-H79)</f>
        <v>500</v>
      </c>
      <c r="O79" s="72" t="s">
        <v>747</v>
      </c>
      <c r="P79" s="25">
        <v>3500</v>
      </c>
      <c r="Q79" s="25">
        <v>3500</v>
      </c>
      <c r="R79" s="72" t="s">
        <v>747</v>
      </c>
      <c r="S79" s="25">
        <v>4000</v>
      </c>
      <c r="T79" s="25">
        <v>4000</v>
      </c>
      <c r="U79" s="72" t="s">
        <v>747</v>
      </c>
      <c r="V79" s="138"/>
    </row>
    <row r="80" spans="1:22" ht="12.75" customHeight="1">
      <c r="A80" s="20"/>
      <c r="B80" s="21" t="s">
        <v>5</v>
      </c>
      <c r="C80" s="22"/>
      <c r="D80" s="89"/>
      <c r="E80" s="89"/>
      <c r="F80" s="89"/>
      <c r="G80" s="89"/>
      <c r="H80" s="89"/>
      <c r="I80" s="89"/>
      <c r="J80" s="25"/>
      <c r="K80" s="25"/>
      <c r="L80" s="89"/>
      <c r="M80" s="25"/>
      <c r="N80" s="25"/>
      <c r="O80" s="89"/>
      <c r="P80" s="25"/>
      <c r="Q80" s="25"/>
      <c r="R80" s="89"/>
      <c r="S80" s="25"/>
      <c r="T80" s="25"/>
      <c r="U80" s="89"/>
      <c r="V80" s="138"/>
    </row>
    <row r="81" spans="1:22" s="6" customFormat="1" ht="25.5" customHeight="1">
      <c r="A81" s="10" t="s">
        <v>482</v>
      </c>
      <c r="B81" s="17" t="s">
        <v>483</v>
      </c>
      <c r="C81" s="11" t="s">
        <v>376</v>
      </c>
      <c r="D81" s="89"/>
      <c r="E81" s="89"/>
      <c r="F81" s="89"/>
      <c r="G81" s="89"/>
      <c r="H81" s="89"/>
      <c r="I81" s="89"/>
      <c r="J81" s="25"/>
      <c r="K81" s="25"/>
      <c r="L81" s="89"/>
      <c r="M81" s="25"/>
      <c r="N81" s="25"/>
      <c r="O81" s="89"/>
      <c r="P81" s="25"/>
      <c r="Q81" s="25"/>
      <c r="R81" s="89"/>
      <c r="S81" s="25"/>
      <c r="T81" s="25"/>
      <c r="U81" s="89"/>
      <c r="V81" s="138"/>
    </row>
    <row r="82" spans="1:22" ht="12.75" customHeight="1">
      <c r="A82" s="20"/>
      <c r="B82" s="21" t="s">
        <v>201</v>
      </c>
      <c r="C82" s="22"/>
      <c r="D82" s="89"/>
      <c r="E82" s="89"/>
      <c r="F82" s="89"/>
      <c r="G82" s="89"/>
      <c r="H82" s="89"/>
      <c r="I82" s="89"/>
      <c r="J82" s="25"/>
      <c r="K82" s="25"/>
      <c r="L82" s="89"/>
      <c r="M82" s="25"/>
      <c r="N82" s="25"/>
      <c r="O82" s="89"/>
      <c r="P82" s="25"/>
      <c r="Q82" s="25"/>
      <c r="R82" s="89"/>
      <c r="S82" s="25"/>
      <c r="T82" s="25"/>
      <c r="U82" s="89"/>
      <c r="V82" s="138"/>
    </row>
    <row r="83" spans="1:22" ht="18" customHeight="1">
      <c r="A83" s="20" t="s">
        <v>484</v>
      </c>
      <c r="B83" s="21" t="s">
        <v>485</v>
      </c>
      <c r="C83" s="22" t="s">
        <v>486</v>
      </c>
      <c r="D83" s="89"/>
      <c r="E83" s="89"/>
      <c r="F83" s="89"/>
      <c r="G83" s="89"/>
      <c r="H83" s="89"/>
      <c r="I83" s="89"/>
      <c r="J83" s="25"/>
      <c r="K83" s="25"/>
      <c r="L83" s="89"/>
      <c r="M83" s="25"/>
      <c r="N83" s="25"/>
      <c r="O83" s="89"/>
      <c r="P83" s="25"/>
      <c r="Q83" s="25"/>
      <c r="R83" s="89"/>
      <c r="S83" s="25"/>
      <c r="T83" s="25"/>
      <c r="U83" s="89"/>
      <c r="V83" s="138"/>
    </row>
    <row r="84" spans="1:22" ht="18" customHeight="1">
      <c r="A84" s="20" t="s">
        <v>487</v>
      </c>
      <c r="B84" s="21" t="s">
        <v>488</v>
      </c>
      <c r="C84" s="22" t="s">
        <v>489</v>
      </c>
      <c r="D84" s="72">
        <v>2390</v>
      </c>
      <c r="E84" s="72">
        <v>2390</v>
      </c>
      <c r="F84" s="72" t="s">
        <v>747</v>
      </c>
      <c r="G84" s="79">
        <v>2500</v>
      </c>
      <c r="H84" s="79">
        <v>2500</v>
      </c>
      <c r="I84" s="72" t="s">
        <v>747</v>
      </c>
      <c r="J84" s="25">
        <v>3000</v>
      </c>
      <c r="K84" s="25">
        <v>3000</v>
      </c>
      <c r="L84" s="72" t="s">
        <v>747</v>
      </c>
      <c r="M84" s="25">
        <f>SUM(J84-G84)</f>
        <v>500</v>
      </c>
      <c r="N84" s="25">
        <f>SUM(K84-H84)</f>
        <v>500</v>
      </c>
      <c r="O84" s="72" t="s">
        <v>747</v>
      </c>
      <c r="P84" s="25">
        <v>3500</v>
      </c>
      <c r="Q84" s="25">
        <v>3500</v>
      </c>
      <c r="R84" s="72" t="s">
        <v>747</v>
      </c>
      <c r="S84" s="25">
        <v>4000</v>
      </c>
      <c r="T84" s="25">
        <v>4000</v>
      </c>
      <c r="U84" s="72" t="s">
        <v>747</v>
      </c>
      <c r="V84" s="138"/>
    </row>
    <row r="85" spans="1:22" s="6" customFormat="1" ht="25.5" customHeight="1">
      <c r="A85" s="10" t="s">
        <v>490</v>
      </c>
      <c r="B85" s="17" t="s">
        <v>491</v>
      </c>
      <c r="C85" s="11" t="s">
        <v>376</v>
      </c>
      <c r="D85" s="89"/>
      <c r="E85" s="89"/>
      <c r="F85" s="89"/>
      <c r="G85" s="89"/>
      <c r="H85" s="89"/>
      <c r="I85" s="89"/>
      <c r="J85" s="25"/>
      <c r="K85" s="25"/>
      <c r="L85" s="89"/>
      <c r="M85" s="25"/>
      <c r="N85" s="25"/>
      <c r="O85" s="89"/>
      <c r="P85" s="25"/>
      <c r="Q85" s="25"/>
      <c r="R85" s="89"/>
      <c r="S85" s="25"/>
      <c r="T85" s="25"/>
      <c r="U85" s="89"/>
      <c r="V85" s="138"/>
    </row>
    <row r="86" spans="1:22" ht="12.75" customHeight="1">
      <c r="A86" s="20"/>
      <c r="B86" s="21" t="s">
        <v>5</v>
      </c>
      <c r="C86" s="22"/>
      <c r="D86" s="89"/>
      <c r="E86" s="89"/>
      <c r="F86" s="89"/>
      <c r="G86" s="89"/>
      <c r="H86" s="89"/>
      <c r="I86" s="89"/>
      <c r="J86" s="25"/>
      <c r="K86" s="25"/>
      <c r="L86" s="89"/>
      <c r="M86" s="25"/>
      <c r="N86" s="25"/>
      <c r="O86" s="89"/>
      <c r="P86" s="25"/>
      <c r="Q86" s="25"/>
      <c r="R86" s="89"/>
      <c r="S86" s="25"/>
      <c r="T86" s="25"/>
      <c r="U86" s="89"/>
      <c r="V86" s="138"/>
    </row>
    <row r="87" spans="1:22" s="6" customFormat="1" ht="25.5" customHeight="1">
      <c r="A87" s="10" t="s">
        <v>492</v>
      </c>
      <c r="B87" s="17" t="s">
        <v>493</v>
      </c>
      <c r="C87" s="11" t="s">
        <v>376</v>
      </c>
      <c r="D87" s="72">
        <v>421.1</v>
      </c>
      <c r="E87" s="72">
        <v>421.1</v>
      </c>
      <c r="F87" s="72" t="s">
        <v>747</v>
      </c>
      <c r="G87" s="79">
        <v>1000</v>
      </c>
      <c r="H87" s="79">
        <v>1000</v>
      </c>
      <c r="I87" s="72" t="s">
        <v>747</v>
      </c>
      <c r="J87" s="25">
        <v>1000</v>
      </c>
      <c r="K87" s="25">
        <v>1000</v>
      </c>
      <c r="L87" s="72" t="s">
        <v>747</v>
      </c>
      <c r="M87" s="25">
        <f>SUM(J87-G87)</f>
        <v>0</v>
      </c>
      <c r="N87" s="25">
        <f>SUM(K87-H87)</f>
        <v>0</v>
      </c>
      <c r="O87" s="72" t="s">
        <v>747</v>
      </c>
      <c r="P87" s="25">
        <v>1500</v>
      </c>
      <c r="Q87" s="25">
        <v>1500</v>
      </c>
      <c r="R87" s="72" t="s">
        <v>747</v>
      </c>
      <c r="S87" s="25">
        <v>2700</v>
      </c>
      <c r="T87" s="25">
        <v>2700</v>
      </c>
      <c r="U87" s="72" t="s">
        <v>747</v>
      </c>
      <c r="V87" s="138"/>
    </row>
    <row r="88" spans="1:22" ht="12.75" customHeight="1">
      <c r="A88" s="20"/>
      <c r="B88" s="21" t="s">
        <v>201</v>
      </c>
      <c r="C88" s="22"/>
      <c r="D88" s="89"/>
      <c r="E88" s="89"/>
      <c r="F88" s="89"/>
      <c r="G88" s="89"/>
      <c r="H88" s="89"/>
      <c r="I88" s="89"/>
      <c r="J88" s="25"/>
      <c r="K88" s="25"/>
      <c r="L88" s="89"/>
      <c r="M88" s="25"/>
      <c r="N88" s="25"/>
      <c r="O88" s="89"/>
      <c r="P88" s="25"/>
      <c r="Q88" s="25"/>
      <c r="R88" s="89"/>
      <c r="S88" s="25"/>
      <c r="T88" s="25"/>
      <c r="U88" s="89"/>
      <c r="V88" s="138"/>
    </row>
    <row r="89" spans="1:22" s="6" customFormat="1" ht="38.25" customHeight="1">
      <c r="A89" s="10" t="s">
        <v>494</v>
      </c>
      <c r="B89" s="23" t="s">
        <v>495</v>
      </c>
      <c r="C89" s="11" t="s">
        <v>496</v>
      </c>
      <c r="D89" s="72">
        <v>421.1</v>
      </c>
      <c r="E89" s="72">
        <v>421.1</v>
      </c>
      <c r="F89" s="72" t="s">
        <v>747</v>
      </c>
      <c r="G89" s="79">
        <v>1000</v>
      </c>
      <c r="H89" s="79">
        <v>1000</v>
      </c>
      <c r="I89" s="72" t="s">
        <v>747</v>
      </c>
      <c r="J89" s="25">
        <v>1000</v>
      </c>
      <c r="K89" s="25">
        <v>1000</v>
      </c>
      <c r="L89" s="72" t="s">
        <v>747</v>
      </c>
      <c r="M89" s="25">
        <f>SUM(J89-G89)</f>
        <v>0</v>
      </c>
      <c r="N89" s="25">
        <f>SUM(K89-H89)</f>
        <v>0</v>
      </c>
      <c r="O89" s="72" t="s">
        <v>747</v>
      </c>
      <c r="P89" s="25">
        <v>1500</v>
      </c>
      <c r="Q89" s="25">
        <v>1500</v>
      </c>
      <c r="R89" s="72" t="s">
        <v>747</v>
      </c>
      <c r="S89" s="25">
        <v>2000</v>
      </c>
      <c r="T89" s="25">
        <v>2000</v>
      </c>
      <c r="U89" s="72" t="s">
        <v>747</v>
      </c>
      <c r="V89" s="138"/>
    </row>
    <row r="90" spans="1:22" s="6" customFormat="1" ht="43.5" customHeight="1">
      <c r="A90" s="10" t="s">
        <v>497</v>
      </c>
      <c r="B90" s="17" t="s">
        <v>498</v>
      </c>
      <c r="C90" s="11" t="s">
        <v>376</v>
      </c>
      <c r="D90" s="72">
        <v>315.6</v>
      </c>
      <c r="E90" s="72">
        <v>315.6</v>
      </c>
      <c r="F90" s="72" t="s">
        <v>747</v>
      </c>
      <c r="G90" s="79">
        <v>640</v>
      </c>
      <c r="H90" s="79">
        <v>640</v>
      </c>
      <c r="I90" s="72" t="s">
        <v>747</v>
      </c>
      <c r="J90" s="25">
        <v>500</v>
      </c>
      <c r="K90" s="25">
        <v>500</v>
      </c>
      <c r="L90" s="72" t="s">
        <v>747</v>
      </c>
      <c r="M90" s="25">
        <f>SUM(J90-G90)</f>
        <v>-140</v>
      </c>
      <c r="N90" s="25">
        <f>SUM(K90-H90)</f>
        <v>-140</v>
      </c>
      <c r="O90" s="72" t="s">
        <v>747</v>
      </c>
      <c r="P90" s="25">
        <v>700</v>
      </c>
      <c r="Q90" s="25">
        <v>700</v>
      </c>
      <c r="R90" s="72" t="s">
        <v>747</v>
      </c>
      <c r="S90" s="25">
        <v>700</v>
      </c>
      <c r="T90" s="25">
        <v>700</v>
      </c>
      <c r="U90" s="72" t="s">
        <v>747</v>
      </c>
      <c r="V90" s="138"/>
    </row>
    <row r="91" spans="1:22" ht="12.75" customHeight="1">
      <c r="A91" s="20"/>
      <c r="B91" s="21" t="s">
        <v>201</v>
      </c>
      <c r="C91" s="22"/>
      <c r="D91" s="89"/>
      <c r="E91" s="89"/>
      <c r="F91" s="89"/>
      <c r="G91" s="89"/>
      <c r="H91" s="89"/>
      <c r="I91" s="89"/>
      <c r="J91" s="25"/>
      <c r="K91" s="25"/>
      <c r="L91" s="89"/>
      <c r="M91" s="25"/>
      <c r="N91" s="25"/>
      <c r="O91" s="89"/>
      <c r="P91" s="25"/>
      <c r="Q91" s="25"/>
      <c r="R91" s="89"/>
      <c r="S91" s="25"/>
      <c r="T91" s="25"/>
      <c r="U91" s="89"/>
      <c r="V91" s="138"/>
    </row>
    <row r="92" spans="1:22" s="6" customFormat="1" ht="21.75" customHeight="1">
      <c r="A92" s="10" t="s">
        <v>499</v>
      </c>
      <c r="B92" s="23" t="s">
        <v>500</v>
      </c>
      <c r="C92" s="11" t="s">
        <v>501</v>
      </c>
      <c r="D92" s="72">
        <v>315.6</v>
      </c>
      <c r="E92" s="72">
        <v>315.6</v>
      </c>
      <c r="F92" s="72" t="s">
        <v>747</v>
      </c>
      <c r="G92" s="79">
        <v>640</v>
      </c>
      <c r="H92" s="79">
        <v>640</v>
      </c>
      <c r="I92" s="72" t="s">
        <v>747</v>
      </c>
      <c r="J92" s="25">
        <v>500</v>
      </c>
      <c r="K92" s="25">
        <v>500</v>
      </c>
      <c r="L92" s="72" t="s">
        <v>747</v>
      </c>
      <c r="M92" s="25">
        <f>SUM(J92-G92)</f>
        <v>-140</v>
      </c>
      <c r="N92" s="25">
        <f>SUM(K92-H92)</f>
        <v>-140</v>
      </c>
      <c r="O92" s="72" t="s">
        <v>747</v>
      </c>
      <c r="P92" s="25">
        <v>700</v>
      </c>
      <c r="Q92" s="25">
        <v>700</v>
      </c>
      <c r="R92" s="72" t="s">
        <v>747</v>
      </c>
      <c r="S92" s="25">
        <v>700</v>
      </c>
      <c r="T92" s="25">
        <v>700</v>
      </c>
      <c r="U92" s="72" t="s">
        <v>747</v>
      </c>
      <c r="V92" s="138"/>
    </row>
    <row r="93" spans="1:22" s="6" customFormat="1" ht="19.5" customHeight="1">
      <c r="A93" s="10" t="s">
        <v>502</v>
      </c>
      <c r="B93" s="17" t="s">
        <v>503</v>
      </c>
      <c r="C93" s="11" t="s">
        <v>376</v>
      </c>
      <c r="D93" s="89"/>
      <c r="E93" s="89"/>
      <c r="F93" s="89"/>
      <c r="G93" s="89"/>
      <c r="H93" s="89"/>
      <c r="I93" s="89"/>
      <c r="J93" s="25"/>
      <c r="K93" s="25"/>
      <c r="L93" s="89"/>
      <c r="M93" s="25"/>
      <c r="N93" s="25"/>
      <c r="O93" s="89"/>
      <c r="P93" s="25"/>
      <c r="Q93" s="25"/>
      <c r="R93" s="89"/>
      <c r="S93" s="25"/>
      <c r="T93" s="25"/>
      <c r="U93" s="89"/>
      <c r="V93" s="138"/>
    </row>
    <row r="94" spans="1:22" ht="12.75" customHeight="1">
      <c r="A94" s="20"/>
      <c r="B94" s="21" t="s">
        <v>201</v>
      </c>
      <c r="C94" s="22"/>
      <c r="D94" s="89"/>
      <c r="E94" s="89"/>
      <c r="F94" s="89"/>
      <c r="G94" s="89"/>
      <c r="H94" s="89"/>
      <c r="I94" s="89"/>
      <c r="J94" s="25"/>
      <c r="K94" s="25"/>
      <c r="L94" s="89"/>
      <c r="M94" s="25"/>
      <c r="N94" s="25"/>
      <c r="O94" s="89"/>
      <c r="P94" s="25"/>
      <c r="Q94" s="25"/>
      <c r="R94" s="89"/>
      <c r="S94" s="25"/>
      <c r="T94" s="25"/>
      <c r="U94" s="89"/>
      <c r="V94" s="138"/>
    </row>
    <row r="95" spans="1:22" s="6" customFormat="1" ht="20.25" customHeight="1">
      <c r="A95" s="10" t="s">
        <v>504</v>
      </c>
      <c r="B95" s="23" t="s">
        <v>505</v>
      </c>
      <c r="C95" s="11" t="s">
        <v>506</v>
      </c>
      <c r="D95" s="89"/>
      <c r="E95" s="89"/>
      <c r="F95" s="89"/>
      <c r="G95" s="89"/>
      <c r="H95" s="89"/>
      <c r="I95" s="89"/>
      <c r="J95" s="25"/>
      <c r="K95" s="25"/>
      <c r="L95" s="89"/>
      <c r="M95" s="25"/>
      <c r="N95" s="25"/>
      <c r="O95" s="89"/>
      <c r="P95" s="25"/>
      <c r="Q95" s="25"/>
      <c r="R95" s="89"/>
      <c r="S95" s="25"/>
      <c r="T95" s="25"/>
      <c r="U95" s="89"/>
      <c r="V95" s="138"/>
    </row>
    <row r="96" spans="1:22" s="6" customFormat="1" ht="19.5" customHeight="1">
      <c r="A96" s="10" t="s">
        <v>507</v>
      </c>
      <c r="B96" s="17" t="s">
        <v>508</v>
      </c>
      <c r="C96" s="11" t="s">
        <v>376</v>
      </c>
      <c r="D96" s="89"/>
      <c r="E96" s="72">
        <v>83937.4</v>
      </c>
      <c r="F96" s="72" t="s">
        <v>747</v>
      </c>
      <c r="G96" s="79"/>
      <c r="H96" s="79">
        <v>82462</v>
      </c>
      <c r="I96" s="72" t="s">
        <v>747</v>
      </c>
      <c r="J96" s="25"/>
      <c r="K96" s="25">
        <v>50977.5</v>
      </c>
      <c r="L96" s="72" t="s">
        <v>747</v>
      </c>
      <c r="M96" s="25">
        <f>SUM(J96-G96)</f>
        <v>0</v>
      </c>
      <c r="N96" s="25">
        <f>SUM(K96-H96)</f>
        <v>-31484.5</v>
      </c>
      <c r="O96" s="72" t="s">
        <v>747</v>
      </c>
      <c r="P96" s="25"/>
      <c r="Q96" s="25">
        <v>27084.3</v>
      </c>
      <c r="R96" s="72" t="s">
        <v>747</v>
      </c>
      <c r="S96" s="25"/>
      <c r="T96" s="25">
        <v>35692.4</v>
      </c>
      <c r="U96" s="72" t="s">
        <v>747</v>
      </c>
      <c r="V96" s="138"/>
    </row>
    <row r="97" spans="1:22" ht="12.75" customHeight="1">
      <c r="A97" s="20"/>
      <c r="B97" s="21" t="s">
        <v>201</v>
      </c>
      <c r="C97" s="22"/>
      <c r="D97" s="89"/>
      <c r="E97" s="89"/>
      <c r="F97" s="89"/>
      <c r="G97" s="79"/>
      <c r="H97" s="79"/>
      <c r="I97" s="89"/>
      <c r="J97" s="25"/>
      <c r="K97" s="25"/>
      <c r="L97" s="89"/>
      <c r="M97" s="25"/>
      <c r="N97" s="25"/>
      <c r="O97" s="89"/>
      <c r="P97" s="25"/>
      <c r="Q97" s="25"/>
      <c r="R97" s="89"/>
      <c r="S97" s="25"/>
      <c r="T97" s="25"/>
      <c r="U97" s="89"/>
      <c r="V97" s="138"/>
    </row>
    <row r="98" spans="1:22" ht="18" customHeight="1">
      <c r="A98" s="20" t="s">
        <v>509</v>
      </c>
      <c r="B98" s="21" t="s">
        <v>510</v>
      </c>
      <c r="C98" s="22" t="s">
        <v>511</v>
      </c>
      <c r="D98" s="89"/>
      <c r="E98" s="72">
        <v>83937.4</v>
      </c>
      <c r="F98" s="72" t="s">
        <v>747</v>
      </c>
      <c r="G98" s="79"/>
      <c r="H98" s="79">
        <v>82462</v>
      </c>
      <c r="I98" s="72" t="s">
        <v>747</v>
      </c>
      <c r="J98" s="25"/>
      <c r="K98" s="25">
        <v>50977.5</v>
      </c>
      <c r="L98" s="72" t="s">
        <v>747</v>
      </c>
      <c r="M98" s="25">
        <f aca="true" t="shared" si="6" ref="M98:N100">SUM(J98-G98)</f>
        <v>0</v>
      </c>
      <c r="N98" s="25">
        <f t="shared" si="6"/>
        <v>-31484.5</v>
      </c>
      <c r="O98" s="72" t="s">
        <v>747</v>
      </c>
      <c r="P98" s="25"/>
      <c r="Q98" s="25">
        <v>27084.3</v>
      </c>
      <c r="R98" s="72" t="s">
        <v>747</v>
      </c>
      <c r="S98" s="25"/>
      <c r="T98" s="25">
        <v>35692.4</v>
      </c>
      <c r="U98" s="72" t="s">
        <v>747</v>
      </c>
      <c r="V98" s="138"/>
    </row>
    <row r="99" spans="1:22" ht="38.25" customHeight="1">
      <c r="A99" s="20" t="s">
        <v>512</v>
      </c>
      <c r="B99" s="21" t="s">
        <v>513</v>
      </c>
      <c r="C99" s="22" t="s">
        <v>376</v>
      </c>
      <c r="D99" s="72">
        <v>83937.4</v>
      </c>
      <c r="E99" s="72">
        <v>83937.4</v>
      </c>
      <c r="F99" s="72" t="s">
        <v>747</v>
      </c>
      <c r="G99" s="79">
        <v>82462</v>
      </c>
      <c r="H99" s="79">
        <v>82462</v>
      </c>
      <c r="I99" s="72" t="s">
        <v>747</v>
      </c>
      <c r="J99" s="25">
        <v>50977.5</v>
      </c>
      <c r="K99" s="25">
        <v>50977.5</v>
      </c>
      <c r="L99" s="72" t="s">
        <v>747</v>
      </c>
      <c r="M99" s="25">
        <f t="shared" si="6"/>
        <v>-31484.5</v>
      </c>
      <c r="N99" s="25">
        <f t="shared" si="6"/>
        <v>-31484.5</v>
      </c>
      <c r="O99" s="72" t="s">
        <v>747</v>
      </c>
      <c r="P99" s="25">
        <v>27084.3</v>
      </c>
      <c r="Q99" s="25">
        <v>27084.3</v>
      </c>
      <c r="R99" s="72" t="s">
        <v>747</v>
      </c>
      <c r="S99" s="25">
        <v>35692.4</v>
      </c>
      <c r="T99" s="25">
        <v>35692.4</v>
      </c>
      <c r="U99" s="72" t="s">
        <v>747</v>
      </c>
      <c r="V99" s="138"/>
    </row>
    <row r="100" spans="1:22" s="6" customFormat="1" ht="19.5" customHeight="1">
      <c r="A100" s="10" t="s">
        <v>514</v>
      </c>
      <c r="B100" s="17" t="s">
        <v>515</v>
      </c>
      <c r="C100" s="11" t="s">
        <v>376</v>
      </c>
      <c r="D100" s="79">
        <v>233170</v>
      </c>
      <c r="E100" s="72" t="s">
        <v>747</v>
      </c>
      <c r="F100" s="79">
        <v>233170</v>
      </c>
      <c r="G100" s="89">
        <v>406947.1</v>
      </c>
      <c r="H100" s="72" t="s">
        <v>747</v>
      </c>
      <c r="I100" s="89">
        <v>406947.1</v>
      </c>
      <c r="J100" s="25">
        <v>347000</v>
      </c>
      <c r="K100" s="72" t="s">
        <v>747</v>
      </c>
      <c r="L100" s="25">
        <v>347000</v>
      </c>
      <c r="M100" s="25">
        <f t="shared" si="6"/>
        <v>-59947.09999999998</v>
      </c>
      <c r="N100" s="72" t="s">
        <v>747</v>
      </c>
      <c r="O100" s="25">
        <f>SUM(L100-I100)</f>
        <v>-59947.09999999998</v>
      </c>
      <c r="P100" s="25">
        <v>286000</v>
      </c>
      <c r="Q100" s="72" t="s">
        <v>747</v>
      </c>
      <c r="R100" s="25">
        <v>286000</v>
      </c>
      <c r="S100" s="25">
        <v>177000</v>
      </c>
      <c r="T100" s="72" t="s">
        <v>747</v>
      </c>
      <c r="U100" s="25">
        <v>177000</v>
      </c>
      <c r="V100" s="138"/>
    </row>
    <row r="101" spans="1:22" ht="12.75" customHeight="1">
      <c r="A101" s="20"/>
      <c r="B101" s="21" t="s">
        <v>5</v>
      </c>
      <c r="C101" s="22"/>
      <c r="D101" s="89"/>
      <c r="E101" s="89"/>
      <c r="F101" s="89"/>
      <c r="G101" s="89"/>
      <c r="H101" s="89"/>
      <c r="I101" s="89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138"/>
    </row>
    <row r="102" spans="1:22" s="6" customFormat="1" ht="19.5" customHeight="1">
      <c r="A102" s="10" t="s">
        <v>516</v>
      </c>
      <c r="B102" s="17" t="s">
        <v>517</v>
      </c>
      <c r="C102" s="11" t="s">
        <v>376</v>
      </c>
      <c r="D102" s="89"/>
      <c r="E102" s="89"/>
      <c r="F102" s="89"/>
      <c r="G102" s="89"/>
      <c r="H102" s="89"/>
      <c r="I102" s="89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138"/>
    </row>
    <row r="103" spans="1:22" ht="12.75" customHeight="1">
      <c r="A103" s="20"/>
      <c r="B103" s="21" t="s">
        <v>5</v>
      </c>
      <c r="C103" s="22"/>
      <c r="D103" s="89"/>
      <c r="E103" s="89"/>
      <c r="F103" s="89"/>
      <c r="G103" s="89"/>
      <c r="H103" s="89"/>
      <c r="I103" s="89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138"/>
    </row>
    <row r="104" spans="1:22" s="6" customFormat="1" ht="19.5" customHeight="1">
      <c r="A104" s="10" t="s">
        <v>518</v>
      </c>
      <c r="B104" s="17" t="s">
        <v>519</v>
      </c>
      <c r="C104" s="11" t="s">
        <v>376</v>
      </c>
      <c r="D104" s="89">
        <v>228198.5</v>
      </c>
      <c r="E104" s="72" t="s">
        <v>747</v>
      </c>
      <c r="F104" s="89">
        <v>228198.5</v>
      </c>
      <c r="G104" s="89">
        <v>373947.1</v>
      </c>
      <c r="H104" s="72" t="s">
        <v>747</v>
      </c>
      <c r="I104" s="89">
        <v>373947.1</v>
      </c>
      <c r="J104" s="25">
        <v>320000</v>
      </c>
      <c r="K104" s="72" t="s">
        <v>747</v>
      </c>
      <c r="L104" s="25">
        <v>320000</v>
      </c>
      <c r="M104" s="25">
        <f>SUM(J104-G104)</f>
        <v>-53947.09999999998</v>
      </c>
      <c r="N104" s="72" t="s">
        <v>747</v>
      </c>
      <c r="O104" s="25">
        <f>SUM(L104-I104)</f>
        <v>-53947.09999999998</v>
      </c>
      <c r="P104" s="25">
        <v>280000</v>
      </c>
      <c r="Q104" s="72" t="s">
        <v>747</v>
      </c>
      <c r="R104" s="25">
        <v>280000</v>
      </c>
      <c r="S104" s="25">
        <v>125000</v>
      </c>
      <c r="T104" s="72" t="s">
        <v>747</v>
      </c>
      <c r="U104" s="25">
        <v>125000</v>
      </c>
      <c r="V104" s="138"/>
    </row>
    <row r="105" spans="1:22" ht="12.75" customHeight="1">
      <c r="A105" s="20"/>
      <c r="B105" s="21" t="s">
        <v>201</v>
      </c>
      <c r="C105" s="22"/>
      <c r="D105" s="89"/>
      <c r="E105" s="89"/>
      <c r="F105" s="89"/>
      <c r="G105" s="89"/>
      <c r="H105" s="89"/>
      <c r="I105" s="89"/>
      <c r="J105" s="25"/>
      <c r="K105" s="89"/>
      <c r="L105" s="25"/>
      <c r="M105" s="25"/>
      <c r="N105" s="89"/>
      <c r="O105" s="25"/>
      <c r="P105" s="25"/>
      <c r="Q105" s="89"/>
      <c r="R105" s="25"/>
      <c r="S105" s="25"/>
      <c r="T105" s="89"/>
      <c r="U105" s="25"/>
      <c r="V105" s="138"/>
    </row>
    <row r="106" spans="1:22" ht="12.75" customHeight="1">
      <c r="A106" s="20" t="s">
        <v>520</v>
      </c>
      <c r="B106" s="21" t="s">
        <v>521</v>
      </c>
      <c r="C106" s="22" t="s">
        <v>520</v>
      </c>
      <c r="D106" s="72">
        <f>SUM(E106,F106)</f>
        <v>141351.3</v>
      </c>
      <c r="E106" s="72" t="s">
        <v>747</v>
      </c>
      <c r="F106" s="72">
        <v>141351.3</v>
      </c>
      <c r="G106" s="89">
        <v>278457.1</v>
      </c>
      <c r="H106" s="72" t="s">
        <v>747</v>
      </c>
      <c r="I106" s="89">
        <v>278457.1</v>
      </c>
      <c r="J106" s="25">
        <v>250000</v>
      </c>
      <c r="K106" s="72" t="s">
        <v>747</v>
      </c>
      <c r="L106" s="25">
        <v>250000</v>
      </c>
      <c r="M106" s="25">
        <f aca="true" t="shared" si="7" ref="M106:O108">SUM(J106-G106)</f>
        <v>-28457.099999999977</v>
      </c>
      <c r="N106" s="72" t="s">
        <v>747</v>
      </c>
      <c r="O106" s="25">
        <f t="shared" si="7"/>
        <v>-28457.099999999977</v>
      </c>
      <c r="P106" s="25">
        <v>210000</v>
      </c>
      <c r="Q106" s="72" t="s">
        <v>747</v>
      </c>
      <c r="R106" s="25">
        <v>210000</v>
      </c>
      <c r="S106" s="25">
        <v>50000</v>
      </c>
      <c r="T106" s="72" t="s">
        <v>747</v>
      </c>
      <c r="U106" s="25">
        <v>50000</v>
      </c>
      <c r="V106" s="138"/>
    </row>
    <row r="107" spans="1:22" ht="12.75" customHeight="1">
      <c r="A107" s="20" t="s">
        <v>522</v>
      </c>
      <c r="B107" s="21" t="s">
        <v>523</v>
      </c>
      <c r="C107" s="22" t="s">
        <v>522</v>
      </c>
      <c r="D107" s="72">
        <f>SUM(E107,F107)</f>
        <v>86847.2</v>
      </c>
      <c r="E107" s="72" t="s">
        <v>747</v>
      </c>
      <c r="F107" s="72">
        <v>86847.2</v>
      </c>
      <c r="G107" s="79">
        <v>95490</v>
      </c>
      <c r="H107" s="72" t="s">
        <v>747</v>
      </c>
      <c r="I107" s="79">
        <v>95490</v>
      </c>
      <c r="J107" s="25">
        <v>70000</v>
      </c>
      <c r="K107" s="72" t="s">
        <v>747</v>
      </c>
      <c r="L107" s="25">
        <v>70000</v>
      </c>
      <c r="M107" s="25">
        <f t="shared" si="7"/>
        <v>-25490</v>
      </c>
      <c r="N107" s="72" t="s">
        <v>747</v>
      </c>
      <c r="O107" s="25">
        <f t="shared" si="7"/>
        <v>-25490</v>
      </c>
      <c r="P107" s="25">
        <v>70000</v>
      </c>
      <c r="Q107" s="72" t="s">
        <v>747</v>
      </c>
      <c r="R107" s="25">
        <v>70000</v>
      </c>
      <c r="S107" s="25">
        <v>75000</v>
      </c>
      <c r="T107" s="72" t="s">
        <v>747</v>
      </c>
      <c r="U107" s="25">
        <v>75000</v>
      </c>
      <c r="V107" s="138"/>
    </row>
    <row r="108" spans="1:22" s="6" customFormat="1" ht="19.5" customHeight="1">
      <c r="A108" s="10" t="s">
        <v>524</v>
      </c>
      <c r="B108" s="17" t="s">
        <v>525</v>
      </c>
      <c r="C108" s="11" t="s">
        <v>376</v>
      </c>
      <c r="D108" s="89">
        <v>3086.5</v>
      </c>
      <c r="E108" s="72" t="s">
        <v>747</v>
      </c>
      <c r="F108" s="89">
        <v>3086.5</v>
      </c>
      <c r="G108" s="79">
        <v>28000</v>
      </c>
      <c r="H108" s="72" t="s">
        <v>747</v>
      </c>
      <c r="I108" s="79">
        <v>28000</v>
      </c>
      <c r="J108" s="25">
        <v>24000</v>
      </c>
      <c r="K108" s="72" t="s">
        <v>747</v>
      </c>
      <c r="L108" s="25">
        <v>24000</v>
      </c>
      <c r="M108" s="25">
        <f t="shared" si="7"/>
        <v>-4000</v>
      </c>
      <c r="N108" s="72" t="s">
        <v>747</v>
      </c>
      <c r="O108" s="25">
        <f t="shared" si="7"/>
        <v>-4000</v>
      </c>
      <c r="P108" s="25">
        <v>3000</v>
      </c>
      <c r="Q108" s="72" t="s">
        <v>747</v>
      </c>
      <c r="R108" s="25">
        <v>3000</v>
      </c>
      <c r="S108" s="25">
        <v>50000</v>
      </c>
      <c r="T108" s="72" t="s">
        <v>747</v>
      </c>
      <c r="U108" s="25">
        <v>50000</v>
      </c>
      <c r="V108" s="138"/>
    </row>
    <row r="109" spans="1:22" ht="12.75" customHeight="1">
      <c r="A109" s="20"/>
      <c r="B109" s="21" t="s">
        <v>201</v>
      </c>
      <c r="C109" s="22"/>
      <c r="D109" s="89"/>
      <c r="E109" s="89"/>
      <c r="F109" s="89"/>
      <c r="G109" s="79"/>
      <c r="H109" s="89"/>
      <c r="I109" s="79"/>
      <c r="J109" s="25"/>
      <c r="K109" s="89"/>
      <c r="L109" s="25"/>
      <c r="M109" s="25"/>
      <c r="N109" s="89"/>
      <c r="O109" s="25"/>
      <c r="P109" s="25"/>
      <c r="Q109" s="89"/>
      <c r="R109" s="25"/>
      <c r="S109" s="25"/>
      <c r="T109" s="89"/>
      <c r="U109" s="25"/>
      <c r="V109" s="138"/>
    </row>
    <row r="110" spans="1:22" ht="12.75" customHeight="1">
      <c r="A110" s="20" t="s">
        <v>526</v>
      </c>
      <c r="B110" s="21" t="s">
        <v>527</v>
      </c>
      <c r="C110" s="22" t="s">
        <v>526</v>
      </c>
      <c r="D110" s="89"/>
      <c r="E110" s="89"/>
      <c r="F110" s="89"/>
      <c r="G110" s="79">
        <v>10000</v>
      </c>
      <c r="H110" s="89"/>
      <c r="I110" s="79">
        <v>10000</v>
      </c>
      <c r="J110" s="25">
        <v>14000</v>
      </c>
      <c r="K110" s="89"/>
      <c r="L110" s="25">
        <v>14000</v>
      </c>
      <c r="M110" s="25">
        <f aca="true" t="shared" si="8" ref="M110:O113">SUM(J110-G110)</f>
        <v>4000</v>
      </c>
      <c r="N110" s="89"/>
      <c r="O110" s="25">
        <f t="shared" si="8"/>
        <v>4000</v>
      </c>
      <c r="P110" s="25"/>
      <c r="Q110" s="89"/>
      <c r="R110" s="25"/>
      <c r="S110" s="25"/>
      <c r="T110" s="89"/>
      <c r="U110" s="25"/>
      <c r="V110" s="138"/>
    </row>
    <row r="111" spans="1:22" ht="12.75" customHeight="1">
      <c r="A111" s="20" t="s">
        <v>528</v>
      </c>
      <c r="B111" s="21" t="s">
        <v>529</v>
      </c>
      <c r="C111" s="22" t="s">
        <v>528</v>
      </c>
      <c r="D111" s="72">
        <f>SUM(E111,F111)</f>
        <v>1796.5</v>
      </c>
      <c r="E111" s="72" t="s">
        <v>747</v>
      </c>
      <c r="F111" s="72">
        <v>1796.5</v>
      </c>
      <c r="G111" s="79">
        <v>9000</v>
      </c>
      <c r="H111" s="72" t="s">
        <v>747</v>
      </c>
      <c r="I111" s="79">
        <v>9000</v>
      </c>
      <c r="J111" s="25">
        <v>5000</v>
      </c>
      <c r="K111" s="72" t="s">
        <v>747</v>
      </c>
      <c r="L111" s="25">
        <v>5000</v>
      </c>
      <c r="M111" s="25">
        <f t="shared" si="8"/>
        <v>-4000</v>
      </c>
      <c r="N111" s="72" t="s">
        <v>747</v>
      </c>
      <c r="O111" s="25">
        <f t="shared" si="8"/>
        <v>-4000</v>
      </c>
      <c r="P111" s="25">
        <v>3000</v>
      </c>
      <c r="Q111" s="72" t="s">
        <v>747</v>
      </c>
      <c r="R111" s="25">
        <v>3000</v>
      </c>
      <c r="S111" s="25">
        <v>50000</v>
      </c>
      <c r="T111" s="72" t="s">
        <v>747</v>
      </c>
      <c r="U111" s="25">
        <v>50000</v>
      </c>
      <c r="V111" s="138"/>
    </row>
    <row r="112" spans="1:22" ht="12.75" customHeight="1">
      <c r="A112" s="20" t="s">
        <v>530</v>
      </c>
      <c r="B112" s="21" t="s">
        <v>531</v>
      </c>
      <c r="C112" s="22" t="s">
        <v>532</v>
      </c>
      <c r="D112" s="72">
        <f>SUM(E112,F112)</f>
        <v>1290</v>
      </c>
      <c r="E112" s="72" t="s">
        <v>747</v>
      </c>
      <c r="F112" s="72">
        <v>1290</v>
      </c>
      <c r="G112" s="79">
        <v>9000</v>
      </c>
      <c r="H112" s="72" t="s">
        <v>747</v>
      </c>
      <c r="I112" s="79">
        <v>9000</v>
      </c>
      <c r="J112" s="25">
        <v>5000</v>
      </c>
      <c r="K112" s="72" t="s">
        <v>747</v>
      </c>
      <c r="L112" s="25">
        <v>5000</v>
      </c>
      <c r="M112" s="25">
        <f t="shared" si="8"/>
        <v>-4000</v>
      </c>
      <c r="N112" s="72" t="s">
        <v>747</v>
      </c>
      <c r="O112" s="25">
        <f t="shared" si="8"/>
        <v>-4000</v>
      </c>
      <c r="P112" s="25"/>
      <c r="Q112" s="72" t="s">
        <v>747</v>
      </c>
      <c r="R112" s="25"/>
      <c r="S112" s="25"/>
      <c r="T112" s="72" t="s">
        <v>747</v>
      </c>
      <c r="U112" s="25"/>
      <c r="V112" s="138"/>
    </row>
    <row r="113" spans="1:22" s="6" customFormat="1" ht="19.5" customHeight="1">
      <c r="A113" s="10" t="s">
        <v>533</v>
      </c>
      <c r="B113" s="17" t="s">
        <v>534</v>
      </c>
      <c r="C113" s="11" t="s">
        <v>376</v>
      </c>
      <c r="D113" s="79">
        <v>1809</v>
      </c>
      <c r="E113" s="72" t="s">
        <v>747</v>
      </c>
      <c r="F113" s="79">
        <v>1809</v>
      </c>
      <c r="G113" s="79">
        <v>5000</v>
      </c>
      <c r="H113" s="72" t="s">
        <v>747</v>
      </c>
      <c r="I113" s="79">
        <v>5000</v>
      </c>
      <c r="J113" s="25">
        <v>3000</v>
      </c>
      <c r="K113" s="72" t="s">
        <v>747</v>
      </c>
      <c r="L113" s="25">
        <v>3000</v>
      </c>
      <c r="M113" s="25">
        <f t="shared" si="8"/>
        <v>-2000</v>
      </c>
      <c r="N113" s="72" t="s">
        <v>747</v>
      </c>
      <c r="O113" s="25">
        <f t="shared" si="8"/>
        <v>-2000</v>
      </c>
      <c r="P113" s="25">
        <v>3000</v>
      </c>
      <c r="Q113" s="72" t="s">
        <v>747</v>
      </c>
      <c r="R113" s="25">
        <v>3000</v>
      </c>
      <c r="S113" s="25">
        <v>2000</v>
      </c>
      <c r="T113" s="72" t="s">
        <v>747</v>
      </c>
      <c r="U113" s="25">
        <v>2000</v>
      </c>
      <c r="V113" s="138"/>
    </row>
    <row r="114" spans="1:22" ht="12.75" customHeight="1">
      <c r="A114" s="20"/>
      <c r="B114" s="21" t="s">
        <v>201</v>
      </c>
      <c r="C114" s="22"/>
      <c r="D114" s="89"/>
      <c r="E114" s="89"/>
      <c r="F114" s="89"/>
      <c r="G114" s="79"/>
      <c r="H114" s="89"/>
      <c r="I114" s="79"/>
      <c r="J114" s="25"/>
      <c r="K114" s="89"/>
      <c r="L114" s="25"/>
      <c r="M114" s="25"/>
      <c r="N114" s="89"/>
      <c r="O114" s="25"/>
      <c r="P114" s="25"/>
      <c r="Q114" s="89"/>
      <c r="R114" s="25"/>
      <c r="S114" s="25"/>
      <c r="T114" s="89"/>
      <c r="U114" s="25"/>
      <c r="V114" s="138"/>
    </row>
    <row r="115" spans="1:22" ht="12.75" customHeight="1">
      <c r="A115" s="20" t="s">
        <v>535</v>
      </c>
      <c r="B115" s="21" t="s">
        <v>536</v>
      </c>
      <c r="C115" s="22">
        <v>5131</v>
      </c>
      <c r="D115" s="72">
        <v>901</v>
      </c>
      <c r="E115" s="72" t="s">
        <v>747</v>
      </c>
      <c r="F115" s="72">
        <v>901</v>
      </c>
      <c r="G115" s="79"/>
      <c r="H115" s="72" t="s">
        <v>747</v>
      </c>
      <c r="I115" s="79"/>
      <c r="J115" s="25"/>
      <c r="K115" s="72" t="s">
        <v>747</v>
      </c>
      <c r="L115" s="25"/>
      <c r="M115" s="25"/>
      <c r="N115" s="72" t="s">
        <v>747</v>
      </c>
      <c r="O115" s="25"/>
      <c r="P115" s="25"/>
      <c r="Q115" s="72" t="s">
        <v>747</v>
      </c>
      <c r="R115" s="25"/>
      <c r="S115" s="25"/>
      <c r="T115" s="72" t="s">
        <v>747</v>
      </c>
      <c r="U115" s="25"/>
      <c r="V115" s="138"/>
    </row>
    <row r="116" spans="1:22" ht="12.75" customHeight="1">
      <c r="A116" s="20" t="s">
        <v>537</v>
      </c>
      <c r="B116" s="21" t="s">
        <v>538</v>
      </c>
      <c r="C116" s="22" t="s">
        <v>537</v>
      </c>
      <c r="D116" s="79">
        <v>908</v>
      </c>
      <c r="E116" s="72" t="s">
        <v>747</v>
      </c>
      <c r="F116" s="79">
        <v>908</v>
      </c>
      <c r="G116" s="79">
        <v>5000</v>
      </c>
      <c r="H116" s="72" t="s">
        <v>747</v>
      </c>
      <c r="I116" s="79">
        <v>5000</v>
      </c>
      <c r="J116" s="25">
        <v>3000</v>
      </c>
      <c r="K116" s="72" t="s">
        <v>747</v>
      </c>
      <c r="L116" s="25">
        <v>3000</v>
      </c>
      <c r="M116" s="25">
        <f aca="true" t="shared" si="9" ref="M116:O117">SUM(J116-G116)</f>
        <v>-2000</v>
      </c>
      <c r="N116" s="72" t="s">
        <v>747</v>
      </c>
      <c r="O116" s="25">
        <f t="shared" si="9"/>
        <v>-2000</v>
      </c>
      <c r="P116" s="25">
        <v>3000</v>
      </c>
      <c r="Q116" s="72" t="s">
        <v>747</v>
      </c>
      <c r="R116" s="25">
        <v>3000</v>
      </c>
      <c r="S116" s="25">
        <v>2000</v>
      </c>
      <c r="T116" s="72" t="s">
        <v>747</v>
      </c>
      <c r="U116" s="25">
        <v>2000</v>
      </c>
      <c r="V116" s="138"/>
    </row>
    <row r="117" spans="1:22" s="6" customFormat="1" ht="27.75" customHeight="1">
      <c r="A117" s="10" t="s">
        <v>539</v>
      </c>
      <c r="B117" s="17" t="s">
        <v>540</v>
      </c>
      <c r="C117" s="11" t="s">
        <v>376</v>
      </c>
      <c r="D117" s="72">
        <v>-30410</v>
      </c>
      <c r="E117" s="72" t="s">
        <v>747</v>
      </c>
      <c r="F117" s="72">
        <v>-30410</v>
      </c>
      <c r="G117" s="79">
        <v>-275000</v>
      </c>
      <c r="H117" s="72" t="s">
        <v>747</v>
      </c>
      <c r="I117" s="79">
        <v>-275000</v>
      </c>
      <c r="J117" s="98" t="s">
        <v>763</v>
      </c>
      <c r="K117" s="72" t="s">
        <v>747</v>
      </c>
      <c r="L117" s="98" t="s">
        <v>763</v>
      </c>
      <c r="M117" s="25">
        <f t="shared" si="9"/>
        <v>213000</v>
      </c>
      <c r="N117" s="72" t="s">
        <v>747</v>
      </c>
      <c r="O117" s="25">
        <f t="shared" si="9"/>
        <v>213000</v>
      </c>
      <c r="P117" s="25"/>
      <c r="Q117" s="72" t="s">
        <v>747</v>
      </c>
      <c r="R117" s="25"/>
      <c r="S117" s="25"/>
      <c r="T117" s="72" t="s">
        <v>747</v>
      </c>
      <c r="U117" s="25"/>
      <c r="V117" s="138"/>
    </row>
    <row r="118" spans="1:22" ht="12.75" customHeight="1">
      <c r="A118" s="20"/>
      <c r="B118" s="21" t="s">
        <v>5</v>
      </c>
      <c r="C118" s="22"/>
      <c r="D118" s="89"/>
      <c r="E118" s="89"/>
      <c r="F118" s="89"/>
      <c r="G118" s="89"/>
      <c r="H118" s="89"/>
      <c r="I118" s="89"/>
      <c r="J118" s="25"/>
      <c r="K118" s="89"/>
      <c r="L118" s="25"/>
      <c r="M118" s="25"/>
      <c r="N118" s="89"/>
      <c r="O118" s="25"/>
      <c r="P118" s="25"/>
      <c r="Q118" s="89"/>
      <c r="R118" s="25"/>
      <c r="S118" s="25"/>
      <c r="T118" s="89"/>
      <c r="U118" s="25"/>
      <c r="V118" s="138"/>
    </row>
    <row r="119" spans="1:22" s="6" customFormat="1" ht="27.75" customHeight="1">
      <c r="A119" s="10" t="s">
        <v>541</v>
      </c>
      <c r="B119" s="17" t="s">
        <v>542</v>
      </c>
      <c r="C119" s="11" t="s">
        <v>376</v>
      </c>
      <c r="D119" s="72">
        <f>SUM(E119,F119)</f>
        <v>-3512.6</v>
      </c>
      <c r="E119" s="72" t="s">
        <v>747</v>
      </c>
      <c r="F119" s="72">
        <v>-3512.6</v>
      </c>
      <c r="G119" s="79">
        <v>-10000</v>
      </c>
      <c r="H119" s="72" t="s">
        <v>747</v>
      </c>
      <c r="I119" s="79">
        <v>-10000</v>
      </c>
      <c r="J119" s="109" t="s">
        <v>757</v>
      </c>
      <c r="K119" s="72" t="s">
        <v>747</v>
      </c>
      <c r="L119" s="109" t="s">
        <v>757</v>
      </c>
      <c r="M119" s="25">
        <f>SUM(J119-G119)</f>
        <v>-5000</v>
      </c>
      <c r="N119" s="72" t="s">
        <v>747</v>
      </c>
      <c r="O119" s="25">
        <f>SUM(L119-I119)</f>
        <v>-5000</v>
      </c>
      <c r="P119" s="98" t="s">
        <v>751</v>
      </c>
      <c r="Q119" s="72" t="s">
        <v>747</v>
      </c>
      <c r="R119" s="25">
        <v>-45000</v>
      </c>
      <c r="S119" s="98" t="s">
        <v>756</v>
      </c>
      <c r="T119" s="72" t="s">
        <v>747</v>
      </c>
      <c r="U119" s="98" t="s">
        <v>756</v>
      </c>
      <c r="V119" s="138"/>
    </row>
    <row r="120" spans="1:22" ht="12.75" customHeight="1">
      <c r="A120" s="20"/>
      <c r="B120" s="21" t="s">
        <v>5</v>
      </c>
      <c r="C120" s="22"/>
      <c r="D120" s="89"/>
      <c r="E120" s="89"/>
      <c r="F120" s="89"/>
      <c r="G120" s="79"/>
      <c r="H120" s="89"/>
      <c r="I120" s="79"/>
      <c r="J120" s="25"/>
      <c r="K120" s="89"/>
      <c r="L120" s="25"/>
      <c r="M120" s="25"/>
      <c r="N120" s="89"/>
      <c r="O120" s="25"/>
      <c r="P120" s="25"/>
      <c r="Q120" s="89"/>
      <c r="R120" s="25"/>
      <c r="S120" s="25"/>
      <c r="T120" s="89"/>
      <c r="U120" s="25"/>
      <c r="V120" s="138"/>
    </row>
    <row r="121" spans="1:22" ht="12.75" customHeight="1">
      <c r="A121" s="20" t="s">
        <v>543</v>
      </c>
      <c r="B121" s="21" t="s">
        <v>544</v>
      </c>
      <c r="C121" s="22" t="s">
        <v>545</v>
      </c>
      <c r="D121" s="72">
        <f>SUM(E121,F121)</f>
        <v>-3512.6</v>
      </c>
      <c r="E121" s="72" t="s">
        <v>747</v>
      </c>
      <c r="F121" s="72">
        <v>-3512.6</v>
      </c>
      <c r="G121" s="79">
        <v>-10000</v>
      </c>
      <c r="H121" s="72" t="s">
        <v>747</v>
      </c>
      <c r="I121" s="79">
        <v>-10000</v>
      </c>
      <c r="J121" s="109" t="s">
        <v>757</v>
      </c>
      <c r="K121" s="72" t="s">
        <v>747</v>
      </c>
      <c r="L121" s="109" t="s">
        <v>757</v>
      </c>
      <c r="M121" s="25">
        <f>SUM(J121-G121)</f>
        <v>-5000</v>
      </c>
      <c r="N121" s="72" t="s">
        <v>747</v>
      </c>
      <c r="O121" s="25">
        <f>SUM(L121-I121)</f>
        <v>-5000</v>
      </c>
      <c r="P121" s="98" t="s">
        <v>749</v>
      </c>
      <c r="Q121" s="72" t="s">
        <v>747</v>
      </c>
      <c r="R121" s="98" t="s">
        <v>749</v>
      </c>
      <c r="S121" s="98" t="s">
        <v>755</v>
      </c>
      <c r="T121" s="72" t="s">
        <v>747</v>
      </c>
      <c r="U121" s="98" t="s">
        <v>755</v>
      </c>
      <c r="V121" s="138"/>
    </row>
    <row r="122" spans="1:22" ht="12.75" customHeight="1">
      <c r="A122" s="20" t="s">
        <v>546</v>
      </c>
      <c r="B122" s="21" t="s">
        <v>547</v>
      </c>
      <c r="C122" s="22" t="s">
        <v>548</v>
      </c>
      <c r="D122" s="89"/>
      <c r="E122" s="89"/>
      <c r="F122" s="89"/>
      <c r="G122" s="79"/>
      <c r="H122" s="89"/>
      <c r="I122" s="79"/>
      <c r="J122" s="25"/>
      <c r="K122" s="89"/>
      <c r="L122" s="25"/>
      <c r="M122" s="25"/>
      <c r="N122" s="89"/>
      <c r="O122" s="25"/>
      <c r="P122" s="25"/>
      <c r="Q122" s="89"/>
      <c r="R122" s="25"/>
      <c r="S122" s="25"/>
      <c r="T122" s="89"/>
      <c r="U122" s="25"/>
      <c r="V122" s="138"/>
    </row>
    <row r="123" spans="1:22" s="6" customFormat="1" ht="27.75" customHeight="1">
      <c r="A123" s="10" t="s">
        <v>549</v>
      </c>
      <c r="B123" s="17" t="s">
        <v>550</v>
      </c>
      <c r="C123" s="11" t="s">
        <v>376</v>
      </c>
      <c r="D123" s="72">
        <f>SUM(E123,F123)</f>
        <v>-26897.4</v>
      </c>
      <c r="E123" s="72" t="s">
        <v>747</v>
      </c>
      <c r="F123" s="72">
        <v>-26897.4</v>
      </c>
      <c r="G123" s="79">
        <v>-265000</v>
      </c>
      <c r="H123" s="72" t="s">
        <v>747</v>
      </c>
      <c r="I123" s="79">
        <v>-265000</v>
      </c>
      <c r="J123" s="98" t="s">
        <v>764</v>
      </c>
      <c r="K123" s="72" t="s">
        <v>747</v>
      </c>
      <c r="L123" s="98" t="s">
        <v>764</v>
      </c>
      <c r="M123" s="25">
        <f>SUM(J123-G123)</f>
        <v>218000</v>
      </c>
      <c r="N123" s="72" t="s">
        <v>747</v>
      </c>
      <c r="O123" s="25">
        <f>SUM(L123-I123)</f>
        <v>218000</v>
      </c>
      <c r="P123" s="98" t="s">
        <v>750</v>
      </c>
      <c r="Q123" s="72" t="s">
        <v>747</v>
      </c>
      <c r="R123" s="98" t="s">
        <v>750</v>
      </c>
      <c r="S123" s="98" t="s">
        <v>749</v>
      </c>
      <c r="T123" s="72" t="s">
        <v>747</v>
      </c>
      <c r="U123" s="98" t="s">
        <v>749</v>
      </c>
      <c r="V123" s="138"/>
    </row>
    <row r="124" spans="1:22" ht="12.75" customHeight="1">
      <c r="A124" s="20"/>
      <c r="B124" s="21" t="s">
        <v>5</v>
      </c>
      <c r="C124" s="22"/>
      <c r="D124" s="89"/>
      <c r="E124" s="89"/>
      <c r="F124" s="89"/>
      <c r="G124" s="79"/>
      <c r="H124" s="89"/>
      <c r="I124" s="79"/>
      <c r="J124" s="25"/>
      <c r="K124" s="89"/>
      <c r="L124" s="25"/>
      <c r="M124" s="25"/>
      <c r="N124" s="89"/>
      <c r="O124" s="25"/>
      <c r="P124" s="25"/>
      <c r="Q124" s="89"/>
      <c r="R124" s="25"/>
      <c r="S124" s="25"/>
      <c r="T124" s="89"/>
      <c r="U124" s="25"/>
      <c r="V124" s="138"/>
    </row>
    <row r="125" spans="1:22" ht="12.75" customHeight="1" thickBot="1">
      <c r="A125" s="26" t="s">
        <v>551</v>
      </c>
      <c r="B125" s="27" t="s">
        <v>552</v>
      </c>
      <c r="C125" s="28" t="s">
        <v>553</v>
      </c>
      <c r="D125" s="123">
        <f>SUM(E125,F125)</f>
        <v>-26897.4</v>
      </c>
      <c r="E125" s="123" t="s">
        <v>747</v>
      </c>
      <c r="F125" s="123">
        <v>-26897.4</v>
      </c>
      <c r="G125" s="131">
        <v>-265000</v>
      </c>
      <c r="H125" s="123" t="s">
        <v>747</v>
      </c>
      <c r="I125" s="131">
        <v>-265000</v>
      </c>
      <c r="J125" s="103" t="s">
        <v>764</v>
      </c>
      <c r="K125" s="123" t="s">
        <v>747</v>
      </c>
      <c r="L125" s="103" t="s">
        <v>764</v>
      </c>
      <c r="M125" s="46">
        <f>SUM(J125-G125)</f>
        <v>218000</v>
      </c>
      <c r="N125" s="123" t="s">
        <v>747</v>
      </c>
      <c r="O125" s="46">
        <f>SUM(L125-I125)</f>
        <v>218000</v>
      </c>
      <c r="P125" s="103" t="s">
        <v>750</v>
      </c>
      <c r="Q125" s="123" t="s">
        <v>747</v>
      </c>
      <c r="R125" s="103" t="s">
        <v>750</v>
      </c>
      <c r="S125" s="103" t="s">
        <v>749</v>
      </c>
      <c r="T125" s="123" t="s">
        <v>747</v>
      </c>
      <c r="U125" s="103" t="s">
        <v>749</v>
      </c>
      <c r="V125" s="144"/>
    </row>
    <row r="126" spans="3:23" ht="10.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3:21" ht="10.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3:21" ht="10.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3:21" ht="10.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3:21" ht="10.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3:21" ht="10.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0.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</sheetData>
  <sheetProtection/>
  <mergeCells count="24">
    <mergeCell ref="S2:V2"/>
    <mergeCell ref="V6:V7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I1">
      <selection activeCell="R2" sqref="R2:U2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8.25" customHeight="1">
      <c r="K2" s="4"/>
      <c r="L2" s="4"/>
      <c r="M2" s="4"/>
      <c r="N2" s="4"/>
      <c r="Q2" s="4"/>
      <c r="R2" s="185" t="s">
        <v>779</v>
      </c>
      <c r="S2" s="186"/>
      <c r="T2" s="186"/>
      <c r="U2" s="186"/>
      <c r="V2" s="70"/>
    </row>
    <row r="3" spans="1:20" ht="21.75" customHeight="1">
      <c r="A3" s="190" t="s">
        <v>772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ht="20.25" customHeight="1" thickBot="1">
      <c r="U4" s="32" t="s">
        <v>0</v>
      </c>
    </row>
    <row r="5" spans="1:21" ht="30.75" customHeight="1">
      <c r="A5" s="209"/>
      <c r="B5" s="207"/>
      <c r="C5" s="182" t="s">
        <v>727</v>
      </c>
      <c r="D5" s="182"/>
      <c r="E5" s="182"/>
      <c r="F5" s="182" t="s">
        <v>728</v>
      </c>
      <c r="G5" s="182"/>
      <c r="H5" s="182"/>
      <c r="I5" s="182" t="s">
        <v>184</v>
      </c>
      <c r="J5" s="182"/>
      <c r="K5" s="182"/>
      <c r="L5" s="179" t="s">
        <v>729</v>
      </c>
      <c r="M5" s="179"/>
      <c r="N5" s="179"/>
      <c r="O5" s="182" t="s">
        <v>185</v>
      </c>
      <c r="P5" s="182"/>
      <c r="Q5" s="182"/>
      <c r="R5" s="182" t="s">
        <v>186</v>
      </c>
      <c r="S5" s="182"/>
      <c r="T5" s="182"/>
      <c r="U5" s="66" t="s">
        <v>730</v>
      </c>
    </row>
    <row r="6" spans="1:21" ht="19.5" customHeight="1">
      <c r="A6" s="210"/>
      <c r="B6" s="208"/>
      <c r="C6" s="178" t="s">
        <v>4</v>
      </c>
      <c r="D6" s="178" t="s">
        <v>5</v>
      </c>
      <c r="E6" s="178"/>
      <c r="F6" s="178" t="s">
        <v>4</v>
      </c>
      <c r="G6" s="178" t="s">
        <v>5</v>
      </c>
      <c r="H6" s="178"/>
      <c r="I6" s="178" t="s">
        <v>4</v>
      </c>
      <c r="J6" s="178" t="s">
        <v>5</v>
      </c>
      <c r="K6" s="178"/>
      <c r="L6" s="178" t="s">
        <v>4</v>
      </c>
      <c r="M6" s="178" t="s">
        <v>5</v>
      </c>
      <c r="N6" s="178"/>
      <c r="O6" s="178" t="s">
        <v>4</v>
      </c>
      <c r="P6" s="178" t="s">
        <v>5</v>
      </c>
      <c r="Q6" s="178"/>
      <c r="R6" s="178" t="s">
        <v>4</v>
      </c>
      <c r="S6" s="178" t="s">
        <v>5</v>
      </c>
      <c r="T6" s="178"/>
      <c r="U6" s="187" t="s">
        <v>731</v>
      </c>
    </row>
    <row r="7" spans="1:21" ht="49.5" customHeight="1">
      <c r="A7" s="210"/>
      <c r="B7" s="208"/>
      <c r="C7" s="178"/>
      <c r="D7" s="14" t="s">
        <v>6</v>
      </c>
      <c r="E7" s="14" t="s">
        <v>7</v>
      </c>
      <c r="F7" s="178"/>
      <c r="G7" s="14" t="s">
        <v>6</v>
      </c>
      <c r="H7" s="14" t="s">
        <v>7</v>
      </c>
      <c r="I7" s="178"/>
      <c r="J7" s="14" t="s">
        <v>6</v>
      </c>
      <c r="K7" s="14" t="s">
        <v>7</v>
      </c>
      <c r="L7" s="178"/>
      <c r="M7" s="14" t="s">
        <v>6</v>
      </c>
      <c r="N7" s="14" t="s">
        <v>7</v>
      </c>
      <c r="O7" s="178"/>
      <c r="P7" s="14" t="s">
        <v>6</v>
      </c>
      <c r="Q7" s="14" t="s">
        <v>7</v>
      </c>
      <c r="R7" s="178"/>
      <c r="S7" s="14" t="s">
        <v>6</v>
      </c>
      <c r="T7" s="14" t="s">
        <v>7</v>
      </c>
      <c r="U7" s="187"/>
    </row>
    <row r="8" spans="1:21" s="6" customFormat="1" ht="21.75" customHeight="1">
      <c r="A8" s="147">
        <v>1</v>
      </c>
      <c r="B8" s="10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45">
        <v>21</v>
      </c>
    </row>
    <row r="9" spans="1:21" ht="18.75" customHeight="1">
      <c r="A9" s="148" t="s">
        <v>1</v>
      </c>
      <c r="B9" s="15" t="s">
        <v>10</v>
      </c>
      <c r="C9" s="12"/>
      <c r="D9" s="12"/>
      <c r="E9" s="12"/>
      <c r="F9" s="12"/>
      <c r="G9" s="12"/>
      <c r="H9" s="12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68"/>
    </row>
    <row r="10" spans="1:21" s="6" customFormat="1" ht="27.75" customHeight="1" thickBot="1">
      <c r="A10" s="149" t="s">
        <v>554</v>
      </c>
      <c r="B10" s="150" t="s">
        <v>555</v>
      </c>
      <c r="C10" s="151" t="s">
        <v>761</v>
      </c>
      <c r="D10" s="130">
        <v>0</v>
      </c>
      <c r="E10" s="151" t="s">
        <v>761</v>
      </c>
      <c r="F10" s="94">
        <v>-49485.1</v>
      </c>
      <c r="G10" s="152">
        <v>0</v>
      </c>
      <c r="H10" s="94">
        <v>-49485.1</v>
      </c>
      <c r="I10" s="103" t="s">
        <v>762</v>
      </c>
      <c r="J10" s="46">
        <v>0</v>
      </c>
      <c r="K10" s="103" t="s">
        <v>762</v>
      </c>
      <c r="L10" s="46">
        <f>SUM(I10-F10)</f>
        <v>-184537.4</v>
      </c>
      <c r="M10" s="46">
        <v>0</v>
      </c>
      <c r="N10" s="46">
        <f>SUM(K10-H10)</f>
        <v>-184537.4</v>
      </c>
      <c r="O10" s="103" t="s">
        <v>759</v>
      </c>
      <c r="P10" s="46">
        <v>0</v>
      </c>
      <c r="Q10" s="103" t="s">
        <v>759</v>
      </c>
      <c r="R10" s="103" t="s">
        <v>760</v>
      </c>
      <c r="S10" s="46">
        <v>0</v>
      </c>
      <c r="T10" s="103" t="s">
        <v>760</v>
      </c>
      <c r="U10" s="144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C6:C7"/>
    <mergeCell ref="O6:O7"/>
    <mergeCell ref="P6:Q6"/>
    <mergeCell ref="U6:U7"/>
    <mergeCell ref="L5:N5"/>
    <mergeCell ref="L6:L7"/>
    <mergeCell ref="D6:E6"/>
    <mergeCell ref="F6:F7"/>
    <mergeCell ref="G6:H6"/>
    <mergeCell ref="R2:U2"/>
    <mergeCell ref="O5:Q5"/>
    <mergeCell ref="R5:T5"/>
    <mergeCell ref="I6:I7"/>
    <mergeCell ref="J6:K6"/>
    <mergeCell ref="C5:E5"/>
    <mergeCell ref="F5:H5"/>
    <mergeCell ref="M6:N6"/>
    <mergeCell ref="A3:T3"/>
    <mergeCell ref="I5:K5"/>
    <mergeCell ref="R6:R7"/>
    <mergeCell ref="S6:T6"/>
    <mergeCell ref="B5:B7"/>
    <mergeCell ref="A5:A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I1">
      <selection activeCell="S2" sqref="S2:V2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S2" s="185" t="s">
        <v>780</v>
      </c>
      <c r="T2" s="186"/>
      <c r="U2" s="186"/>
      <c r="V2" s="186"/>
      <c r="W2" s="71"/>
    </row>
    <row r="3" spans="1:21" ht="30" customHeight="1">
      <c r="A3" s="203" t="s">
        <v>773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2" ht="22.5" customHeight="1" thickBot="1">
      <c r="A4" s="29"/>
      <c r="B4" s="30"/>
      <c r="C4" s="29"/>
      <c r="D4" s="29"/>
      <c r="E4" s="29"/>
      <c r="F4" s="29"/>
      <c r="G4" s="29"/>
      <c r="H4" s="29"/>
      <c r="I4" s="29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V4" s="32" t="s">
        <v>0</v>
      </c>
    </row>
    <row r="5" spans="1:22" ht="23.25" customHeight="1">
      <c r="A5" s="192" t="s">
        <v>1</v>
      </c>
      <c r="B5" s="195" t="s">
        <v>371</v>
      </c>
      <c r="C5" s="194" t="s">
        <v>372</v>
      </c>
      <c r="D5" s="182" t="s">
        <v>727</v>
      </c>
      <c r="E5" s="182"/>
      <c r="F5" s="182"/>
      <c r="G5" s="182" t="s">
        <v>728</v>
      </c>
      <c r="H5" s="182"/>
      <c r="I5" s="182"/>
      <c r="J5" s="182" t="s">
        <v>184</v>
      </c>
      <c r="K5" s="182"/>
      <c r="L5" s="182"/>
      <c r="M5" s="179" t="s">
        <v>729</v>
      </c>
      <c r="N5" s="179"/>
      <c r="O5" s="179"/>
      <c r="P5" s="182" t="s">
        <v>185</v>
      </c>
      <c r="Q5" s="182"/>
      <c r="R5" s="182"/>
      <c r="S5" s="182" t="s">
        <v>186</v>
      </c>
      <c r="T5" s="182"/>
      <c r="U5" s="182"/>
      <c r="V5" s="66" t="s">
        <v>730</v>
      </c>
    </row>
    <row r="6" spans="1:22" ht="24" customHeight="1">
      <c r="A6" s="193"/>
      <c r="B6" s="196"/>
      <c r="C6" s="178"/>
      <c r="D6" s="178" t="s">
        <v>4</v>
      </c>
      <c r="E6" s="178" t="s">
        <v>5</v>
      </c>
      <c r="F6" s="178"/>
      <c r="G6" s="178" t="s">
        <v>4</v>
      </c>
      <c r="H6" s="178" t="s">
        <v>5</v>
      </c>
      <c r="I6" s="178"/>
      <c r="J6" s="178" t="s">
        <v>4</v>
      </c>
      <c r="K6" s="178" t="s">
        <v>5</v>
      </c>
      <c r="L6" s="178"/>
      <c r="M6" s="178" t="s">
        <v>4</v>
      </c>
      <c r="N6" s="178" t="s">
        <v>5</v>
      </c>
      <c r="O6" s="178"/>
      <c r="P6" s="178" t="s">
        <v>4</v>
      </c>
      <c r="Q6" s="178" t="s">
        <v>5</v>
      </c>
      <c r="R6" s="178"/>
      <c r="S6" s="178" t="s">
        <v>4</v>
      </c>
      <c r="T6" s="178" t="s">
        <v>5</v>
      </c>
      <c r="U6" s="178"/>
      <c r="V6" s="187" t="s">
        <v>731</v>
      </c>
    </row>
    <row r="7" spans="1:22" ht="35.25" customHeight="1">
      <c r="A7" s="193"/>
      <c r="B7" s="196"/>
      <c r="C7" s="178"/>
      <c r="D7" s="178"/>
      <c r="E7" s="14" t="s">
        <v>6</v>
      </c>
      <c r="F7" s="14" t="s">
        <v>7</v>
      </c>
      <c r="G7" s="178"/>
      <c r="H7" s="14" t="s">
        <v>6</v>
      </c>
      <c r="I7" s="14" t="s">
        <v>7</v>
      </c>
      <c r="J7" s="178"/>
      <c r="K7" s="14" t="s">
        <v>6</v>
      </c>
      <c r="L7" s="14" t="s">
        <v>7</v>
      </c>
      <c r="M7" s="178"/>
      <c r="N7" s="14" t="s">
        <v>6</v>
      </c>
      <c r="O7" s="14" t="s">
        <v>7</v>
      </c>
      <c r="P7" s="178"/>
      <c r="Q7" s="14" t="s">
        <v>6</v>
      </c>
      <c r="R7" s="14" t="s">
        <v>7</v>
      </c>
      <c r="S7" s="178"/>
      <c r="T7" s="14" t="s">
        <v>6</v>
      </c>
      <c r="U7" s="14" t="s">
        <v>7</v>
      </c>
      <c r="V7" s="187"/>
    </row>
    <row r="8" spans="1:22" ht="20.25" customHeigh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3">
        <v>22</v>
      </c>
    </row>
    <row r="9" spans="1:22" s="6" customFormat="1" ht="21.75" customHeight="1">
      <c r="A9" s="10" t="s">
        <v>556</v>
      </c>
      <c r="B9" s="40" t="s">
        <v>557</v>
      </c>
      <c r="C9" s="11" t="s">
        <v>10</v>
      </c>
      <c r="D9" s="72">
        <v>62556.9</v>
      </c>
      <c r="E9" s="89">
        <v>0</v>
      </c>
      <c r="F9" s="72">
        <v>62556.9</v>
      </c>
      <c r="G9" s="154">
        <v>49485.1</v>
      </c>
      <c r="H9" s="87">
        <v>0</v>
      </c>
      <c r="I9" s="82">
        <v>49485.1</v>
      </c>
      <c r="J9" s="25">
        <v>234022.5</v>
      </c>
      <c r="K9" s="25">
        <v>0</v>
      </c>
      <c r="L9" s="25">
        <v>234022.5</v>
      </c>
      <c r="M9" s="25">
        <f>SUM(J9-G9)</f>
        <v>184537.4</v>
      </c>
      <c r="N9" s="25">
        <f>SUM(K9-H9)</f>
        <v>0</v>
      </c>
      <c r="O9" s="25">
        <f>SUM(L9-I9)</f>
        <v>184537.4</v>
      </c>
      <c r="P9" s="25">
        <v>213915.6</v>
      </c>
      <c r="Q9" s="25">
        <v>0</v>
      </c>
      <c r="R9" s="25">
        <v>213915.6</v>
      </c>
      <c r="S9" s="25">
        <v>111307.6</v>
      </c>
      <c r="T9" s="25">
        <v>0</v>
      </c>
      <c r="U9" s="25">
        <v>111307.6</v>
      </c>
      <c r="V9" s="138"/>
    </row>
    <row r="10" spans="1:22" ht="12.75" customHeight="1">
      <c r="A10" s="20"/>
      <c r="B10" s="21" t="s">
        <v>5</v>
      </c>
      <c r="C10" s="22"/>
      <c r="D10" s="89"/>
      <c r="E10" s="89"/>
      <c r="F10" s="89"/>
      <c r="G10" s="153"/>
      <c r="H10" s="153"/>
      <c r="I10" s="153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38"/>
    </row>
    <row r="11" spans="1:22" s="6" customFormat="1" ht="21.75" customHeight="1">
      <c r="A11" s="10" t="s">
        <v>558</v>
      </c>
      <c r="B11" s="40" t="s">
        <v>559</v>
      </c>
      <c r="C11" s="11" t="s">
        <v>10</v>
      </c>
      <c r="D11" s="72">
        <v>62556.9</v>
      </c>
      <c r="E11" s="89">
        <v>0</v>
      </c>
      <c r="F11" s="72">
        <v>62556.9</v>
      </c>
      <c r="G11" s="154">
        <v>49485.1</v>
      </c>
      <c r="H11" s="87">
        <v>0</v>
      </c>
      <c r="I11" s="82">
        <v>49485.1</v>
      </c>
      <c r="J11" s="25">
        <v>234022.5</v>
      </c>
      <c r="K11" s="25">
        <v>0</v>
      </c>
      <c r="L11" s="25">
        <v>234022.5</v>
      </c>
      <c r="M11" s="25">
        <f>SUM(J11-G11)</f>
        <v>184537.4</v>
      </c>
      <c r="N11" s="25">
        <f>SUM(K11-H11)</f>
        <v>0</v>
      </c>
      <c r="O11" s="25">
        <f>SUM(L11-I11)</f>
        <v>184537.4</v>
      </c>
      <c r="P11" s="25">
        <v>213915.6</v>
      </c>
      <c r="Q11" s="25">
        <v>0</v>
      </c>
      <c r="R11" s="25">
        <v>213915.6</v>
      </c>
      <c r="S11" s="25">
        <v>111307.6</v>
      </c>
      <c r="T11" s="25">
        <v>0</v>
      </c>
      <c r="U11" s="25">
        <v>111307.6</v>
      </c>
      <c r="V11" s="138"/>
    </row>
    <row r="12" spans="1:22" ht="12.75" customHeight="1">
      <c r="A12" s="20"/>
      <c r="B12" s="21" t="s">
        <v>5</v>
      </c>
      <c r="C12" s="22"/>
      <c r="D12" s="89"/>
      <c r="E12" s="89"/>
      <c r="F12" s="89"/>
      <c r="G12" s="153"/>
      <c r="H12" s="153"/>
      <c r="I12" s="15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38"/>
    </row>
    <row r="13" spans="1:22" s="6" customFormat="1" ht="21.75" customHeight="1">
      <c r="A13" s="10" t="s">
        <v>560</v>
      </c>
      <c r="B13" s="40" t="s">
        <v>561</v>
      </c>
      <c r="C13" s="11" t="s">
        <v>10</v>
      </c>
      <c r="D13" s="89"/>
      <c r="E13" s="89"/>
      <c r="F13" s="89"/>
      <c r="G13" s="89"/>
      <c r="H13" s="89"/>
      <c r="I13" s="8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38"/>
    </row>
    <row r="14" spans="1:22" ht="12.75" customHeight="1">
      <c r="A14" s="20"/>
      <c r="B14" s="21" t="s">
        <v>5</v>
      </c>
      <c r="C14" s="22"/>
      <c r="D14" s="89"/>
      <c r="E14" s="89"/>
      <c r="F14" s="89"/>
      <c r="G14" s="89"/>
      <c r="H14" s="89"/>
      <c r="I14" s="8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38"/>
    </row>
    <row r="15" spans="1:22" ht="30" customHeight="1">
      <c r="A15" s="20" t="s">
        <v>562</v>
      </c>
      <c r="B15" s="21" t="s">
        <v>563</v>
      </c>
      <c r="C15" s="22" t="s">
        <v>10</v>
      </c>
      <c r="D15" s="89"/>
      <c r="E15" s="89"/>
      <c r="F15" s="89"/>
      <c r="G15" s="89"/>
      <c r="H15" s="89"/>
      <c r="I15" s="8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138"/>
    </row>
    <row r="16" spans="1:22" ht="12.75" customHeight="1">
      <c r="A16" s="20"/>
      <c r="B16" s="21" t="s">
        <v>5</v>
      </c>
      <c r="C16" s="22"/>
      <c r="D16" s="89"/>
      <c r="E16" s="89"/>
      <c r="F16" s="89"/>
      <c r="G16" s="89"/>
      <c r="H16" s="89"/>
      <c r="I16" s="8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138"/>
    </row>
    <row r="17" spans="1:22" ht="16.5" customHeight="1">
      <c r="A17" s="20" t="s">
        <v>548</v>
      </c>
      <c r="B17" s="21" t="s">
        <v>564</v>
      </c>
      <c r="C17" s="22" t="s">
        <v>10</v>
      </c>
      <c r="D17" s="89"/>
      <c r="E17" s="89"/>
      <c r="F17" s="89"/>
      <c r="G17" s="89"/>
      <c r="H17" s="89"/>
      <c r="I17" s="8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38"/>
    </row>
    <row r="18" spans="1:22" ht="17.25" customHeight="1">
      <c r="A18" s="20"/>
      <c r="B18" s="21" t="s">
        <v>5</v>
      </c>
      <c r="C18" s="22"/>
      <c r="D18" s="89"/>
      <c r="E18" s="89"/>
      <c r="F18" s="89"/>
      <c r="G18" s="89"/>
      <c r="H18" s="89"/>
      <c r="I18" s="8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138"/>
    </row>
    <row r="19" spans="1:22" ht="18" customHeight="1">
      <c r="A19" s="20" t="s">
        <v>565</v>
      </c>
      <c r="B19" s="21" t="s">
        <v>566</v>
      </c>
      <c r="C19" s="22" t="s">
        <v>567</v>
      </c>
      <c r="D19" s="89"/>
      <c r="E19" s="89"/>
      <c r="F19" s="89"/>
      <c r="G19" s="89"/>
      <c r="H19" s="89"/>
      <c r="I19" s="8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38"/>
    </row>
    <row r="20" spans="1:22" ht="18.75" customHeight="1">
      <c r="A20" s="20"/>
      <c r="B20" s="21" t="s">
        <v>201</v>
      </c>
      <c r="C20" s="22"/>
      <c r="D20" s="89"/>
      <c r="E20" s="89"/>
      <c r="F20" s="89"/>
      <c r="G20" s="89"/>
      <c r="H20" s="89"/>
      <c r="I20" s="8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38"/>
    </row>
    <row r="21" spans="1:22" ht="21" customHeight="1">
      <c r="A21" s="20" t="s">
        <v>568</v>
      </c>
      <c r="B21" s="47" t="s">
        <v>569</v>
      </c>
      <c r="C21" s="22" t="s">
        <v>10</v>
      </c>
      <c r="D21" s="89"/>
      <c r="E21" s="89"/>
      <c r="F21" s="89"/>
      <c r="G21" s="89"/>
      <c r="H21" s="89"/>
      <c r="I21" s="8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38"/>
    </row>
    <row r="22" spans="1:22" s="6" customFormat="1" ht="21.75" customHeight="1">
      <c r="A22" s="10" t="s">
        <v>570</v>
      </c>
      <c r="B22" s="40" t="s">
        <v>571</v>
      </c>
      <c r="C22" s="11" t="s">
        <v>10</v>
      </c>
      <c r="D22" s="72">
        <v>62556.9</v>
      </c>
      <c r="E22" s="89">
        <v>0</v>
      </c>
      <c r="F22" s="72">
        <v>62556.9</v>
      </c>
      <c r="G22" s="154">
        <v>49485.1</v>
      </c>
      <c r="H22" s="87">
        <v>0</v>
      </c>
      <c r="I22" s="82">
        <v>49485.1</v>
      </c>
      <c r="J22" s="25">
        <v>234022.5</v>
      </c>
      <c r="K22" s="25">
        <v>0</v>
      </c>
      <c r="L22" s="25">
        <v>234022.5</v>
      </c>
      <c r="M22" s="25">
        <f>SUM(J22-G22)</f>
        <v>184537.4</v>
      </c>
      <c r="N22" s="25">
        <f>SUM(K22-H22)</f>
        <v>0</v>
      </c>
      <c r="O22" s="25">
        <f>SUM(L22-I22)</f>
        <v>184537.4</v>
      </c>
      <c r="P22" s="25">
        <v>213915.6</v>
      </c>
      <c r="Q22" s="25">
        <v>0</v>
      </c>
      <c r="R22" s="25">
        <v>213915.6</v>
      </c>
      <c r="S22" s="25">
        <v>111307.6</v>
      </c>
      <c r="T22" s="25">
        <v>0</v>
      </c>
      <c r="U22" s="25">
        <v>111307.6</v>
      </c>
      <c r="V22" s="138"/>
    </row>
    <row r="23" spans="1:22" ht="12.75" customHeight="1">
      <c r="A23" s="20"/>
      <c r="B23" s="21" t="s">
        <v>5</v>
      </c>
      <c r="C23" s="22"/>
      <c r="D23" s="89"/>
      <c r="E23" s="89"/>
      <c r="F23" s="89"/>
      <c r="G23" s="153"/>
      <c r="H23" s="153"/>
      <c r="I23" s="153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38"/>
    </row>
    <row r="24" spans="1:22" ht="30.75" customHeight="1">
      <c r="A24" s="20" t="s">
        <v>572</v>
      </c>
      <c r="B24" s="21" t="s">
        <v>573</v>
      </c>
      <c r="C24" s="22" t="s">
        <v>10</v>
      </c>
      <c r="D24" s="89"/>
      <c r="E24" s="89"/>
      <c r="F24" s="89"/>
      <c r="G24" s="89"/>
      <c r="H24" s="89"/>
      <c r="I24" s="8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38"/>
    </row>
    <row r="25" spans="1:22" ht="12.75" customHeight="1">
      <c r="A25" s="20"/>
      <c r="B25" s="21" t="s">
        <v>5</v>
      </c>
      <c r="C25" s="22"/>
      <c r="D25" s="89"/>
      <c r="E25" s="89"/>
      <c r="F25" s="89"/>
      <c r="G25" s="89"/>
      <c r="H25" s="89"/>
      <c r="I25" s="8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38"/>
    </row>
    <row r="26" spans="1:22" ht="29.25" customHeight="1">
      <c r="A26" s="20" t="s">
        <v>574</v>
      </c>
      <c r="B26" s="47" t="s">
        <v>575</v>
      </c>
      <c r="C26" s="22" t="s">
        <v>576</v>
      </c>
      <c r="D26" s="89"/>
      <c r="E26" s="89"/>
      <c r="F26" s="89"/>
      <c r="G26" s="89"/>
      <c r="H26" s="89"/>
      <c r="I26" s="8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38"/>
    </row>
    <row r="27" spans="1:22" s="6" customFormat="1" ht="28.5" customHeight="1">
      <c r="A27" s="10" t="s">
        <v>577</v>
      </c>
      <c r="B27" s="40" t="s">
        <v>578</v>
      </c>
      <c r="C27" s="11" t="s">
        <v>10</v>
      </c>
      <c r="D27" s="72">
        <v>62556.9</v>
      </c>
      <c r="E27" s="89">
        <v>0</v>
      </c>
      <c r="F27" s="72">
        <v>62556.9</v>
      </c>
      <c r="G27" s="154">
        <v>49485.1</v>
      </c>
      <c r="H27" s="87">
        <v>0</v>
      </c>
      <c r="I27" s="82">
        <v>49485.1</v>
      </c>
      <c r="J27" s="25">
        <v>234022.5</v>
      </c>
      <c r="K27" s="25">
        <v>0</v>
      </c>
      <c r="L27" s="25">
        <v>234022.5</v>
      </c>
      <c r="M27" s="25">
        <f>SUM(J27-G27)</f>
        <v>184537.4</v>
      </c>
      <c r="N27" s="25">
        <f>SUM(K27-H27)</f>
        <v>0</v>
      </c>
      <c r="O27" s="25">
        <f>SUM(L27-I27)</f>
        <v>184537.4</v>
      </c>
      <c r="P27" s="25">
        <v>213915.6</v>
      </c>
      <c r="Q27" s="25">
        <v>0</v>
      </c>
      <c r="R27" s="25">
        <v>213915.6</v>
      </c>
      <c r="S27" s="25">
        <v>111307.6</v>
      </c>
      <c r="T27" s="25">
        <v>0</v>
      </c>
      <c r="U27" s="25">
        <v>111307.6</v>
      </c>
      <c r="V27" s="138"/>
    </row>
    <row r="28" spans="1:22" ht="34.5" customHeight="1">
      <c r="A28" s="15" t="s">
        <v>1</v>
      </c>
      <c r="B28" s="14" t="s">
        <v>371</v>
      </c>
      <c r="C28" s="12" t="s">
        <v>372</v>
      </c>
      <c r="D28" s="24"/>
      <c r="E28" s="24"/>
      <c r="F28" s="24"/>
      <c r="G28" s="155"/>
      <c r="H28" s="155"/>
      <c r="I28" s="15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138"/>
    </row>
    <row r="29" spans="1:22" ht="12.75" customHeight="1">
      <c r="A29" s="20"/>
      <c r="B29" s="21" t="s">
        <v>5</v>
      </c>
      <c r="C29" s="22"/>
      <c r="D29" s="89"/>
      <c r="E29" s="89"/>
      <c r="F29" s="89"/>
      <c r="G29" s="89"/>
      <c r="H29" s="89"/>
      <c r="I29" s="8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38"/>
    </row>
    <row r="30" spans="1:22" ht="33" customHeight="1">
      <c r="A30" s="20" t="s">
        <v>579</v>
      </c>
      <c r="B30" s="21" t="s">
        <v>580</v>
      </c>
      <c r="C30" s="22" t="s">
        <v>581</v>
      </c>
      <c r="D30" s="72">
        <f>SUM(E30,F30)</f>
        <v>16988.7</v>
      </c>
      <c r="E30" s="72">
        <v>16988.7</v>
      </c>
      <c r="F30" s="25">
        <v>0</v>
      </c>
      <c r="G30" s="89">
        <v>39206.6</v>
      </c>
      <c r="H30" s="89">
        <v>39206.6</v>
      </c>
      <c r="I30" s="25">
        <v>0</v>
      </c>
      <c r="J30" s="25">
        <v>95200</v>
      </c>
      <c r="K30" s="25">
        <v>95200</v>
      </c>
      <c r="L30" s="25">
        <v>0</v>
      </c>
      <c r="M30" s="25">
        <f>SUM(J30-G30)</f>
        <v>55993.4</v>
      </c>
      <c r="N30" s="25">
        <f>SUM(K30-H30)</f>
        <v>55993.4</v>
      </c>
      <c r="O30" s="25">
        <f>SUM(L30-I30)</f>
        <v>0</v>
      </c>
      <c r="P30" s="25">
        <v>107777.7</v>
      </c>
      <c r="Q30" s="25">
        <v>107777.7</v>
      </c>
      <c r="R30" s="25">
        <v>0</v>
      </c>
      <c r="S30" s="25">
        <v>77555</v>
      </c>
      <c r="T30" s="25">
        <v>77555</v>
      </c>
      <c r="U30" s="25">
        <v>0</v>
      </c>
      <c r="V30" s="138"/>
    </row>
    <row r="31" spans="1:22" ht="18" customHeight="1">
      <c r="A31" s="20"/>
      <c r="B31" s="21" t="s">
        <v>201</v>
      </c>
      <c r="C31" s="22"/>
      <c r="D31" s="89"/>
      <c r="E31" s="89"/>
      <c r="F31" s="89"/>
      <c r="G31" s="89"/>
      <c r="H31" s="89"/>
      <c r="I31" s="153"/>
      <c r="J31" s="156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138"/>
    </row>
    <row r="32" spans="1:22" ht="48.75" customHeight="1">
      <c r="A32" s="20" t="s">
        <v>582</v>
      </c>
      <c r="B32" s="47" t="s">
        <v>583</v>
      </c>
      <c r="C32" s="22" t="s">
        <v>10</v>
      </c>
      <c r="D32" s="72"/>
      <c r="E32" s="72"/>
      <c r="F32" s="89"/>
      <c r="G32" s="89"/>
      <c r="H32" s="89"/>
      <c r="I32" s="8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138"/>
    </row>
    <row r="33" spans="1:22" ht="26.25" customHeight="1">
      <c r="A33" s="20" t="s">
        <v>584</v>
      </c>
      <c r="B33" s="47" t="s">
        <v>585</v>
      </c>
      <c r="C33" s="22" t="s">
        <v>10</v>
      </c>
      <c r="D33" s="72">
        <f>SUM(E33,F33)</f>
        <v>16988.7</v>
      </c>
      <c r="E33" s="72">
        <v>16988.7</v>
      </c>
      <c r="F33" s="25">
        <v>0</v>
      </c>
      <c r="G33" s="89">
        <v>39206.6</v>
      </c>
      <c r="H33" s="89">
        <v>39206.6</v>
      </c>
      <c r="I33" s="89"/>
      <c r="J33" s="25">
        <v>95200</v>
      </c>
      <c r="K33" s="25">
        <v>95200</v>
      </c>
      <c r="L33" s="25"/>
      <c r="M33" s="25">
        <f aca="true" t="shared" si="0" ref="M33:O34">SUM(J33-G33)</f>
        <v>55993.4</v>
      </c>
      <c r="N33" s="25">
        <f t="shared" si="0"/>
        <v>55993.4</v>
      </c>
      <c r="O33" s="25">
        <f t="shared" si="0"/>
        <v>0</v>
      </c>
      <c r="P33" s="25">
        <v>107777.7</v>
      </c>
      <c r="Q33" s="25">
        <v>107777.7</v>
      </c>
      <c r="R33" s="25">
        <v>0</v>
      </c>
      <c r="S33" s="25">
        <v>77555</v>
      </c>
      <c r="T33" s="25">
        <v>77555</v>
      </c>
      <c r="U33" s="25">
        <v>0</v>
      </c>
      <c r="V33" s="138"/>
    </row>
    <row r="34" spans="1:22" ht="27.75" customHeight="1">
      <c r="A34" s="20" t="s">
        <v>586</v>
      </c>
      <c r="B34" s="21" t="s">
        <v>587</v>
      </c>
      <c r="C34" s="22" t="s">
        <v>588</v>
      </c>
      <c r="D34" s="72">
        <v>62556.9</v>
      </c>
      <c r="E34" s="72">
        <f>SUM(E36,E40)</f>
        <v>0</v>
      </c>
      <c r="F34" s="72">
        <v>62556.9</v>
      </c>
      <c r="G34" s="154">
        <v>49485.1</v>
      </c>
      <c r="H34" s="87">
        <v>0</v>
      </c>
      <c r="I34" s="82">
        <v>49485.1</v>
      </c>
      <c r="J34" s="156">
        <v>234022.5</v>
      </c>
      <c r="K34" s="25"/>
      <c r="L34" s="25"/>
      <c r="M34" s="25">
        <f t="shared" si="0"/>
        <v>184537.4</v>
      </c>
      <c r="N34" s="25">
        <f t="shared" si="0"/>
        <v>0</v>
      </c>
      <c r="O34" s="25">
        <f t="shared" si="0"/>
        <v>-49485.1</v>
      </c>
      <c r="P34" s="25">
        <v>213915.6</v>
      </c>
      <c r="Q34" s="25">
        <v>0</v>
      </c>
      <c r="R34" s="25">
        <v>213915.6</v>
      </c>
      <c r="S34" s="25">
        <v>111307.6</v>
      </c>
      <c r="T34" s="25">
        <v>0</v>
      </c>
      <c r="U34" s="25">
        <v>111307.6</v>
      </c>
      <c r="V34" s="138"/>
    </row>
    <row r="35" spans="1:22" ht="12.75" customHeight="1">
      <c r="A35" s="20"/>
      <c r="B35" s="21" t="s">
        <v>201</v>
      </c>
      <c r="C35" s="22"/>
      <c r="D35" s="89"/>
      <c r="E35" s="89"/>
      <c r="F35" s="89"/>
      <c r="G35" s="153"/>
      <c r="H35" s="153"/>
      <c r="I35" s="153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138"/>
    </row>
    <row r="36" spans="1:22" ht="36.75" customHeight="1">
      <c r="A36" s="20" t="s">
        <v>589</v>
      </c>
      <c r="B36" s="47" t="s">
        <v>590</v>
      </c>
      <c r="C36" s="22" t="s">
        <v>10</v>
      </c>
      <c r="D36" s="89">
        <v>45568.2</v>
      </c>
      <c r="E36" s="89"/>
      <c r="F36" s="89">
        <v>45568.2</v>
      </c>
      <c r="G36" s="89">
        <v>10278.5</v>
      </c>
      <c r="H36" s="89">
        <v>0</v>
      </c>
      <c r="I36" s="89">
        <v>10278.5</v>
      </c>
      <c r="J36" s="25">
        <v>138822.5</v>
      </c>
      <c r="K36" s="25"/>
      <c r="L36" s="25"/>
      <c r="M36" s="25">
        <f aca="true" t="shared" si="1" ref="M36:O37">SUM(J36-G36)</f>
        <v>128544</v>
      </c>
      <c r="N36" s="25">
        <f t="shared" si="1"/>
        <v>0</v>
      </c>
      <c r="O36" s="25">
        <f t="shared" si="1"/>
        <v>-10278.5</v>
      </c>
      <c r="P36" s="25">
        <v>106138.6</v>
      </c>
      <c r="Q36" s="25">
        <v>0</v>
      </c>
      <c r="R36" s="25">
        <v>106138.6</v>
      </c>
      <c r="S36" s="25">
        <v>33752.6</v>
      </c>
      <c r="T36" s="25">
        <v>0</v>
      </c>
      <c r="U36" s="25">
        <v>33752.6</v>
      </c>
      <c r="V36" s="138"/>
    </row>
    <row r="37" spans="1:22" ht="36.75" customHeight="1" thickBot="1">
      <c r="A37" s="26" t="s">
        <v>591</v>
      </c>
      <c r="B37" s="48" t="s">
        <v>592</v>
      </c>
      <c r="C37" s="28" t="s">
        <v>10</v>
      </c>
      <c r="D37" s="130">
        <v>16998.7</v>
      </c>
      <c r="E37" s="130"/>
      <c r="F37" s="130">
        <v>16998.7</v>
      </c>
      <c r="G37" s="130">
        <v>39206.6</v>
      </c>
      <c r="H37" s="130">
        <v>0</v>
      </c>
      <c r="I37" s="130">
        <v>39206.6</v>
      </c>
      <c r="J37" s="46">
        <v>95200</v>
      </c>
      <c r="K37" s="46"/>
      <c r="L37" s="46"/>
      <c r="M37" s="46">
        <f t="shared" si="1"/>
        <v>55993.4</v>
      </c>
      <c r="N37" s="46">
        <f t="shared" si="1"/>
        <v>0</v>
      </c>
      <c r="O37" s="46">
        <f t="shared" si="1"/>
        <v>-39206.6</v>
      </c>
      <c r="P37" s="46">
        <v>107777.7</v>
      </c>
      <c r="Q37" s="46">
        <v>0</v>
      </c>
      <c r="R37" s="46">
        <v>107777.7</v>
      </c>
      <c r="S37" s="46">
        <v>111307.6</v>
      </c>
      <c r="T37" s="46">
        <v>0</v>
      </c>
      <c r="U37" s="46">
        <v>111307.6</v>
      </c>
      <c r="V37" s="144"/>
    </row>
  </sheetData>
  <sheetProtection/>
  <mergeCells count="24">
    <mergeCell ref="S2:V2"/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619"/>
  <sheetViews>
    <sheetView tabSelected="1" zoomScale="120" zoomScaleNormal="120" zoomScalePageLayoutView="0" workbookViewId="0" topLeftCell="N1">
      <selection activeCell="R8" sqref="R8"/>
    </sheetView>
  </sheetViews>
  <sheetFormatPr defaultColWidth="9.140625" defaultRowHeight="12"/>
  <cols>
    <col min="1" max="3" width="8.8515625" style="2" customWidth="1"/>
    <col min="4" max="4" width="8.8515625" style="4" customWidth="1"/>
    <col min="5" max="5" width="50.00390625" style="9" customWidth="1"/>
    <col min="6" max="12" width="13.00390625" style="4" customWidth="1"/>
    <col min="13" max="13" width="13.140625" style="1" customWidth="1"/>
    <col min="14" max="14" width="13.28125" style="1" customWidth="1"/>
    <col min="15" max="19" width="12.28125" style="1" customWidth="1"/>
    <col min="20" max="21" width="14.28125" style="1" customWidth="1"/>
    <col min="22" max="22" width="13.140625" style="1" customWidth="1"/>
    <col min="23" max="24" width="14.421875" style="1" customWidth="1"/>
    <col min="25" max="25" width="24.7109375" style="0" customWidth="1"/>
  </cols>
  <sheetData>
    <row r="1" ht="17.25" customHeight="1"/>
    <row r="2" spans="15:26" ht="37.5" customHeight="1">
      <c r="O2" s="4"/>
      <c r="P2" s="4"/>
      <c r="Q2" s="4"/>
      <c r="R2" s="4"/>
      <c r="U2" s="4"/>
      <c r="V2" s="185" t="s">
        <v>781</v>
      </c>
      <c r="W2" s="186"/>
      <c r="X2" s="186"/>
      <c r="Y2" s="186"/>
      <c r="Z2" s="70"/>
    </row>
    <row r="3" spans="13:24" ht="10.5"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41.25" customHeight="1">
      <c r="A4" s="212" t="s">
        <v>774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</row>
    <row r="5" spans="1:25" ht="21" customHeight="1" thickBot="1">
      <c r="A5" s="29"/>
      <c r="B5" s="29"/>
      <c r="C5" s="29"/>
      <c r="D5" s="43"/>
      <c r="E5" s="49"/>
      <c r="F5" s="43"/>
      <c r="G5" s="43"/>
      <c r="H5" s="43"/>
      <c r="I5" s="43"/>
      <c r="J5" s="43"/>
      <c r="K5" s="43"/>
      <c r="L5" s="4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Y5" s="32" t="s">
        <v>0</v>
      </c>
    </row>
    <row r="6" spans="1:25" ht="22.5" customHeight="1">
      <c r="A6" s="180" t="s">
        <v>1</v>
      </c>
      <c r="B6" s="188" t="s">
        <v>189</v>
      </c>
      <c r="C6" s="188" t="s">
        <v>190</v>
      </c>
      <c r="D6" s="188" t="s">
        <v>191</v>
      </c>
      <c r="E6" s="179" t="s">
        <v>593</v>
      </c>
      <c r="F6" s="182" t="s">
        <v>3</v>
      </c>
      <c r="G6" s="182" t="s">
        <v>727</v>
      </c>
      <c r="H6" s="182"/>
      <c r="I6" s="182"/>
      <c r="J6" s="182" t="s">
        <v>728</v>
      </c>
      <c r="K6" s="182"/>
      <c r="L6" s="182"/>
      <c r="M6" s="182" t="s">
        <v>184</v>
      </c>
      <c r="N6" s="182"/>
      <c r="O6" s="182"/>
      <c r="P6" s="179" t="s">
        <v>729</v>
      </c>
      <c r="Q6" s="179"/>
      <c r="R6" s="179"/>
      <c r="S6" s="182" t="s">
        <v>185</v>
      </c>
      <c r="T6" s="182"/>
      <c r="U6" s="182"/>
      <c r="V6" s="182" t="s">
        <v>186</v>
      </c>
      <c r="W6" s="182"/>
      <c r="X6" s="182"/>
      <c r="Y6" s="66" t="s">
        <v>730</v>
      </c>
    </row>
    <row r="7" spans="1:25" ht="18.75" customHeight="1">
      <c r="A7" s="181"/>
      <c r="B7" s="189"/>
      <c r="C7" s="189"/>
      <c r="D7" s="189"/>
      <c r="E7" s="213"/>
      <c r="F7" s="211"/>
      <c r="G7" s="178" t="s">
        <v>4</v>
      </c>
      <c r="H7" s="178" t="s">
        <v>5</v>
      </c>
      <c r="I7" s="178"/>
      <c r="J7" s="178" t="s">
        <v>4</v>
      </c>
      <c r="K7" s="178" t="s">
        <v>5</v>
      </c>
      <c r="L7" s="178"/>
      <c r="M7" s="178" t="s">
        <v>4</v>
      </c>
      <c r="N7" s="178" t="s">
        <v>5</v>
      </c>
      <c r="O7" s="178"/>
      <c r="P7" s="178" t="s">
        <v>4</v>
      </c>
      <c r="Q7" s="178" t="s">
        <v>5</v>
      </c>
      <c r="R7" s="178"/>
      <c r="S7" s="178" t="s">
        <v>4</v>
      </c>
      <c r="T7" s="178" t="s">
        <v>5</v>
      </c>
      <c r="U7" s="178"/>
      <c r="V7" s="178" t="s">
        <v>4</v>
      </c>
      <c r="W7" s="178" t="s">
        <v>5</v>
      </c>
      <c r="X7" s="178"/>
      <c r="Y7" s="187" t="s">
        <v>731</v>
      </c>
    </row>
    <row r="8" spans="1:25" ht="33.75" customHeight="1">
      <c r="A8" s="181"/>
      <c r="B8" s="189"/>
      <c r="C8" s="189"/>
      <c r="D8" s="189"/>
      <c r="E8" s="213"/>
      <c r="F8" s="211"/>
      <c r="G8" s="178"/>
      <c r="H8" s="14" t="s">
        <v>6</v>
      </c>
      <c r="I8" s="14" t="s">
        <v>7</v>
      </c>
      <c r="J8" s="178"/>
      <c r="K8" s="14" t="s">
        <v>6</v>
      </c>
      <c r="L8" s="14" t="s">
        <v>7</v>
      </c>
      <c r="M8" s="178"/>
      <c r="N8" s="14" t="s">
        <v>6</v>
      </c>
      <c r="O8" s="14" t="s">
        <v>7</v>
      </c>
      <c r="P8" s="178"/>
      <c r="Q8" s="14" t="s">
        <v>6</v>
      </c>
      <c r="R8" s="14" t="s">
        <v>7</v>
      </c>
      <c r="S8" s="178"/>
      <c r="T8" s="14" t="s">
        <v>6</v>
      </c>
      <c r="U8" s="14" t="s">
        <v>7</v>
      </c>
      <c r="V8" s="178"/>
      <c r="W8" s="14" t="s">
        <v>6</v>
      </c>
      <c r="X8" s="14" t="s">
        <v>7</v>
      </c>
      <c r="Y8" s="187"/>
    </row>
    <row r="9" spans="1:25" ht="12.75" customHeigh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24</v>
      </c>
      <c r="Y9" s="13">
        <v>22</v>
      </c>
    </row>
    <row r="10" spans="1:25" s="6" customFormat="1" ht="21" customHeight="1">
      <c r="A10" s="15" t="s">
        <v>10</v>
      </c>
      <c r="B10" s="12" t="s">
        <v>10</v>
      </c>
      <c r="C10" s="12" t="s">
        <v>10</v>
      </c>
      <c r="D10" s="12" t="s">
        <v>10</v>
      </c>
      <c r="E10" s="50" t="s">
        <v>193</v>
      </c>
      <c r="F10" s="158"/>
      <c r="G10" s="159">
        <v>494872.7</v>
      </c>
      <c r="H10" s="160">
        <v>376050.1</v>
      </c>
      <c r="I10" s="160">
        <v>202760</v>
      </c>
      <c r="J10" s="158">
        <v>479188.6</v>
      </c>
      <c r="K10" s="158">
        <v>429703.5</v>
      </c>
      <c r="L10" s="158">
        <v>131947.1</v>
      </c>
      <c r="M10" s="96"/>
      <c r="N10" s="96">
        <v>462427.5</v>
      </c>
      <c r="O10" s="96">
        <v>258500</v>
      </c>
      <c r="P10" s="96">
        <f>SUM(M10-J10)</f>
        <v>-479188.6</v>
      </c>
      <c r="Q10" s="96">
        <f>SUM(N10-K10)</f>
        <v>32724</v>
      </c>
      <c r="R10" s="96">
        <v>0</v>
      </c>
      <c r="S10" s="96"/>
      <c r="T10" s="96"/>
      <c r="U10" s="96"/>
      <c r="V10" s="96"/>
      <c r="W10" s="96">
        <v>510275</v>
      </c>
      <c r="X10" s="96"/>
      <c r="Y10" s="67"/>
    </row>
    <row r="11" spans="1:25" s="6" customFormat="1" ht="30.75" customHeight="1">
      <c r="A11" s="15" t="s">
        <v>194</v>
      </c>
      <c r="B11" s="12" t="s">
        <v>195</v>
      </c>
      <c r="C11" s="12" t="s">
        <v>196</v>
      </c>
      <c r="D11" s="12" t="s">
        <v>196</v>
      </c>
      <c r="E11" s="50" t="s">
        <v>197</v>
      </c>
      <c r="F11" s="158"/>
      <c r="G11" s="159">
        <v>88466.9</v>
      </c>
      <c r="H11" s="159">
        <v>87470.4</v>
      </c>
      <c r="I11" s="159">
        <v>996.5</v>
      </c>
      <c r="J11" s="158">
        <v>117846</v>
      </c>
      <c r="K11" s="158">
        <v>115846</v>
      </c>
      <c r="L11" s="158">
        <v>2000</v>
      </c>
      <c r="M11" s="96">
        <v>136315</v>
      </c>
      <c r="N11" s="96">
        <v>131315</v>
      </c>
      <c r="O11" s="96">
        <v>5000</v>
      </c>
      <c r="P11" s="96">
        <f>SUM(M11-J11)</f>
        <v>18469</v>
      </c>
      <c r="Q11" s="96">
        <f>SUM(N11-K11)</f>
        <v>15469</v>
      </c>
      <c r="R11" s="96">
        <f>SUM(O11-L11)</f>
        <v>3000</v>
      </c>
      <c r="S11" s="96">
        <v>146710</v>
      </c>
      <c r="T11" s="96">
        <v>143710</v>
      </c>
      <c r="U11" s="96">
        <v>3000</v>
      </c>
      <c r="V11" s="96">
        <v>157195</v>
      </c>
      <c r="W11" s="96">
        <v>157195</v>
      </c>
      <c r="X11" s="96">
        <v>0</v>
      </c>
      <c r="Y11" s="67"/>
    </row>
    <row r="12" spans="1:25" ht="12.75" customHeight="1">
      <c r="A12" s="20"/>
      <c r="B12" s="22"/>
      <c r="C12" s="22"/>
      <c r="D12" s="52"/>
      <c r="E12" s="53" t="s">
        <v>5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67"/>
    </row>
    <row r="13" spans="1:25" s="6" customFormat="1" ht="50.25" customHeight="1">
      <c r="A13" s="15" t="s">
        <v>198</v>
      </c>
      <c r="B13" s="12" t="s">
        <v>195</v>
      </c>
      <c r="C13" s="12" t="s">
        <v>199</v>
      </c>
      <c r="D13" s="12" t="s">
        <v>196</v>
      </c>
      <c r="E13" s="54" t="s">
        <v>200</v>
      </c>
      <c r="F13" s="161"/>
      <c r="G13" s="96">
        <v>84083.3</v>
      </c>
      <c r="H13" s="96">
        <v>83086.8</v>
      </c>
      <c r="I13" s="112">
        <v>996.5</v>
      </c>
      <c r="J13" s="161">
        <v>113846</v>
      </c>
      <c r="K13" s="161">
        <v>111846</v>
      </c>
      <c r="L13" s="161">
        <v>2000</v>
      </c>
      <c r="M13" s="96">
        <v>127045</v>
      </c>
      <c r="N13" s="96">
        <v>125045</v>
      </c>
      <c r="O13" s="96">
        <v>5000</v>
      </c>
      <c r="P13" s="96">
        <f>SUM(M13-J13)</f>
        <v>13199</v>
      </c>
      <c r="Q13" s="96">
        <f>SUM(N13-K13)</f>
        <v>13199</v>
      </c>
      <c r="R13" s="96">
        <f>SUM(O13-L13)</f>
        <v>3000</v>
      </c>
      <c r="S13" s="96">
        <v>140780</v>
      </c>
      <c r="T13" s="96">
        <v>137780</v>
      </c>
      <c r="U13" s="96">
        <v>3000</v>
      </c>
      <c r="V13" s="96">
        <v>150945</v>
      </c>
      <c r="W13" s="96">
        <v>150945</v>
      </c>
      <c r="X13" s="96">
        <v>0</v>
      </c>
      <c r="Y13" s="67"/>
    </row>
    <row r="14" spans="1:25" ht="12.75" customHeight="1">
      <c r="A14" s="20"/>
      <c r="B14" s="22"/>
      <c r="C14" s="22"/>
      <c r="D14" s="52"/>
      <c r="E14" s="53" t="s">
        <v>201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67"/>
    </row>
    <row r="15" spans="1:25" s="6" customFormat="1" ht="30" customHeight="1">
      <c r="A15" s="15" t="s">
        <v>202</v>
      </c>
      <c r="B15" s="12" t="s">
        <v>195</v>
      </c>
      <c r="C15" s="12" t="s">
        <v>199</v>
      </c>
      <c r="D15" s="12" t="s">
        <v>199</v>
      </c>
      <c r="E15" s="56" t="s">
        <v>203</v>
      </c>
      <c r="F15" s="96"/>
      <c r="G15" s="96">
        <v>84083.3</v>
      </c>
      <c r="H15" s="96">
        <v>83086.8</v>
      </c>
      <c r="I15" s="112">
        <v>996.5</v>
      </c>
      <c r="J15" s="161">
        <v>113846</v>
      </c>
      <c r="K15" s="161">
        <v>111846</v>
      </c>
      <c r="L15" s="161">
        <v>2000</v>
      </c>
      <c r="M15" s="96">
        <v>127045</v>
      </c>
      <c r="N15" s="96">
        <v>125045</v>
      </c>
      <c r="O15" s="96">
        <v>5000</v>
      </c>
      <c r="P15" s="96">
        <f>SUM(M15-J15)</f>
        <v>13199</v>
      </c>
      <c r="Q15" s="96">
        <f>SUM(N15-K15)</f>
        <v>13199</v>
      </c>
      <c r="R15" s="96">
        <f>SUM(O15-L15)</f>
        <v>3000</v>
      </c>
      <c r="S15" s="96">
        <v>140480</v>
      </c>
      <c r="T15" s="96">
        <v>137480</v>
      </c>
      <c r="U15" s="96">
        <v>3000</v>
      </c>
      <c r="V15" s="96">
        <v>150945</v>
      </c>
      <c r="W15" s="96">
        <v>150945</v>
      </c>
      <c r="X15" s="96">
        <v>0</v>
      </c>
      <c r="Y15" s="67"/>
    </row>
    <row r="16" spans="1:25" ht="12.75" customHeight="1">
      <c r="A16" s="20"/>
      <c r="B16" s="22"/>
      <c r="C16" s="22"/>
      <c r="D16" s="52"/>
      <c r="E16" s="53" t="s">
        <v>5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67"/>
    </row>
    <row r="17" spans="1:25" s="6" customFormat="1" ht="16.5" customHeight="1">
      <c r="A17" s="10"/>
      <c r="B17" s="11"/>
      <c r="C17" s="11"/>
      <c r="D17" s="44"/>
      <c r="E17" s="54" t="s">
        <v>594</v>
      </c>
      <c r="F17" s="162"/>
      <c r="G17" s="162"/>
      <c r="H17" s="162"/>
      <c r="I17" s="162"/>
      <c r="J17" s="162"/>
      <c r="K17" s="162"/>
      <c r="L17" s="162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67"/>
    </row>
    <row r="18" spans="1:25" ht="21" customHeight="1">
      <c r="A18" s="20"/>
      <c r="B18" s="22"/>
      <c r="C18" s="22"/>
      <c r="D18" s="52"/>
      <c r="E18" s="53" t="s">
        <v>382</v>
      </c>
      <c r="F18" s="112" t="s">
        <v>381</v>
      </c>
      <c r="G18" s="112">
        <v>59117.3</v>
      </c>
      <c r="H18" s="112">
        <v>59117.3</v>
      </c>
      <c r="I18" s="90">
        <v>0</v>
      </c>
      <c r="J18" s="90">
        <v>75090</v>
      </c>
      <c r="K18" s="90">
        <f aca="true" t="shared" si="0" ref="K18:K47">SUM(J18)</f>
        <v>75090</v>
      </c>
      <c r="L18" s="90">
        <v>0</v>
      </c>
      <c r="M18" s="96">
        <v>82600</v>
      </c>
      <c r="N18" s="96">
        <v>82600</v>
      </c>
      <c r="O18" s="96">
        <v>0</v>
      </c>
      <c r="P18" s="96">
        <f aca="true" t="shared" si="1" ref="P18:P54">SUM(M18-J18)</f>
        <v>7510</v>
      </c>
      <c r="Q18" s="96">
        <f aca="true" t="shared" si="2" ref="Q18:Q54">SUM(N18-K18)</f>
        <v>7510</v>
      </c>
      <c r="R18" s="96">
        <v>0</v>
      </c>
      <c r="S18" s="96">
        <v>90860</v>
      </c>
      <c r="T18" s="96">
        <f>SUM(S18)</f>
        <v>90860</v>
      </c>
      <c r="U18" s="96">
        <v>0</v>
      </c>
      <c r="V18" s="96">
        <v>100000</v>
      </c>
      <c r="W18" s="96">
        <v>100000</v>
      </c>
      <c r="X18" s="96">
        <v>0</v>
      </c>
      <c r="Y18" s="67"/>
    </row>
    <row r="19" spans="1:25" ht="27" customHeight="1">
      <c r="A19" s="20"/>
      <c r="B19" s="22"/>
      <c r="C19" s="22"/>
      <c r="D19" s="52"/>
      <c r="E19" s="53" t="s">
        <v>384</v>
      </c>
      <c r="F19" s="112" t="s">
        <v>383</v>
      </c>
      <c r="G19" s="112">
        <v>11504.8</v>
      </c>
      <c r="H19" s="112">
        <v>11504.8</v>
      </c>
      <c r="I19" s="90">
        <v>0</v>
      </c>
      <c r="J19" s="90">
        <v>23296</v>
      </c>
      <c r="K19" s="90">
        <f t="shared" si="0"/>
        <v>23296</v>
      </c>
      <c r="L19" s="90">
        <v>0</v>
      </c>
      <c r="M19" s="96">
        <v>27000</v>
      </c>
      <c r="N19" s="96">
        <v>27000</v>
      </c>
      <c r="O19" s="96">
        <v>0</v>
      </c>
      <c r="P19" s="96">
        <f t="shared" si="1"/>
        <v>3704</v>
      </c>
      <c r="Q19" s="96">
        <f t="shared" si="2"/>
        <v>3704</v>
      </c>
      <c r="R19" s="96">
        <v>0</v>
      </c>
      <c r="S19" s="96">
        <v>30500</v>
      </c>
      <c r="T19" s="96">
        <f>SUM(S19)</f>
        <v>30500</v>
      </c>
      <c r="U19" s="96">
        <v>0</v>
      </c>
      <c r="V19" s="96">
        <v>32625</v>
      </c>
      <c r="W19" s="96">
        <v>32625</v>
      </c>
      <c r="X19" s="96">
        <v>0</v>
      </c>
      <c r="Y19" s="67"/>
    </row>
    <row r="20" spans="1:25" ht="27" customHeight="1">
      <c r="A20" s="20"/>
      <c r="B20" s="22"/>
      <c r="C20" s="22"/>
      <c r="D20" s="52"/>
      <c r="E20" s="77" t="s">
        <v>743</v>
      </c>
      <c r="F20" s="112">
        <v>4115</v>
      </c>
      <c r="G20" s="112">
        <v>1381.9</v>
      </c>
      <c r="H20" s="112">
        <v>1381.9</v>
      </c>
      <c r="I20" s="90">
        <v>0</v>
      </c>
      <c r="J20" s="90">
        <v>0</v>
      </c>
      <c r="K20" s="90">
        <f t="shared" si="0"/>
        <v>0</v>
      </c>
      <c r="L20" s="90">
        <v>0</v>
      </c>
      <c r="M20" s="96">
        <v>0</v>
      </c>
      <c r="N20" s="96">
        <v>0</v>
      </c>
      <c r="O20" s="96">
        <v>0</v>
      </c>
      <c r="P20" s="96">
        <f t="shared" si="1"/>
        <v>0</v>
      </c>
      <c r="Q20" s="96">
        <f t="shared" si="2"/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67"/>
    </row>
    <row r="21" spans="1:25" ht="27" customHeight="1">
      <c r="A21" s="20"/>
      <c r="B21" s="22"/>
      <c r="C21" s="22"/>
      <c r="D21" s="52"/>
      <c r="E21" s="77" t="s">
        <v>745</v>
      </c>
      <c r="F21" s="112">
        <v>4211</v>
      </c>
      <c r="G21" s="112">
        <v>42.8</v>
      </c>
      <c r="H21" s="112">
        <v>42.8</v>
      </c>
      <c r="I21" s="90">
        <v>0</v>
      </c>
      <c r="J21" s="90">
        <v>50</v>
      </c>
      <c r="K21" s="90">
        <f t="shared" si="0"/>
        <v>50</v>
      </c>
      <c r="L21" s="90">
        <v>0</v>
      </c>
      <c r="M21" s="96">
        <v>100</v>
      </c>
      <c r="N21" s="96">
        <v>100</v>
      </c>
      <c r="O21" s="96">
        <v>0</v>
      </c>
      <c r="P21" s="96">
        <f t="shared" si="1"/>
        <v>50</v>
      </c>
      <c r="Q21" s="96">
        <f t="shared" si="2"/>
        <v>50</v>
      </c>
      <c r="R21" s="96">
        <v>0</v>
      </c>
      <c r="S21" s="96">
        <v>150</v>
      </c>
      <c r="T21" s="96">
        <f aca="true" t="shared" si="3" ref="T21:T27">SUM(S21)</f>
        <v>150</v>
      </c>
      <c r="U21" s="96">
        <v>0</v>
      </c>
      <c r="V21" s="96">
        <v>150</v>
      </c>
      <c r="W21" s="96">
        <f>SUM(V21)</f>
        <v>150</v>
      </c>
      <c r="X21" s="96">
        <v>0</v>
      </c>
      <c r="Y21" s="67"/>
    </row>
    <row r="22" spans="1:25" ht="21" customHeight="1">
      <c r="A22" s="20"/>
      <c r="B22" s="22"/>
      <c r="C22" s="22"/>
      <c r="D22" s="52"/>
      <c r="E22" s="53" t="s">
        <v>390</v>
      </c>
      <c r="F22" s="112" t="s">
        <v>389</v>
      </c>
      <c r="G22" s="112">
        <v>2037.5</v>
      </c>
      <c r="H22" s="112">
        <v>2037.5</v>
      </c>
      <c r="I22" s="90">
        <v>0</v>
      </c>
      <c r="J22" s="90">
        <v>2500</v>
      </c>
      <c r="K22" s="90">
        <f t="shared" si="0"/>
        <v>2500</v>
      </c>
      <c r="L22" s="90">
        <v>0</v>
      </c>
      <c r="M22" s="96">
        <v>1700</v>
      </c>
      <c r="N22" s="96">
        <v>1700</v>
      </c>
      <c r="O22" s="96">
        <v>0</v>
      </c>
      <c r="P22" s="96">
        <f t="shared" si="1"/>
        <v>-800</v>
      </c>
      <c r="Q22" s="96">
        <f t="shared" si="2"/>
        <v>-800</v>
      </c>
      <c r="R22" s="96">
        <v>0</v>
      </c>
      <c r="S22" s="96">
        <v>1850</v>
      </c>
      <c r="T22" s="96">
        <f t="shared" si="3"/>
        <v>1850</v>
      </c>
      <c r="U22" s="96">
        <v>0</v>
      </c>
      <c r="V22" s="96">
        <v>1850</v>
      </c>
      <c r="W22" s="96">
        <v>1850</v>
      </c>
      <c r="X22" s="96">
        <v>0</v>
      </c>
      <c r="Y22" s="67"/>
    </row>
    <row r="23" spans="1:25" ht="21" customHeight="1">
      <c r="A23" s="20"/>
      <c r="B23" s="22"/>
      <c r="C23" s="22"/>
      <c r="D23" s="52"/>
      <c r="E23" s="53" t="s">
        <v>392</v>
      </c>
      <c r="F23" s="112" t="s">
        <v>391</v>
      </c>
      <c r="G23" s="112">
        <v>371.4</v>
      </c>
      <c r="H23" s="112">
        <v>371.4</v>
      </c>
      <c r="I23" s="90">
        <v>0</v>
      </c>
      <c r="J23" s="90">
        <v>200</v>
      </c>
      <c r="K23" s="90">
        <f t="shared" si="0"/>
        <v>200</v>
      </c>
      <c r="L23" s="90">
        <v>0</v>
      </c>
      <c r="M23" s="96">
        <v>800</v>
      </c>
      <c r="N23" s="96">
        <v>800</v>
      </c>
      <c r="O23" s="96">
        <v>0</v>
      </c>
      <c r="P23" s="96">
        <f t="shared" si="1"/>
        <v>600</v>
      </c>
      <c r="Q23" s="96">
        <f t="shared" si="2"/>
        <v>600</v>
      </c>
      <c r="R23" s="96">
        <v>0</v>
      </c>
      <c r="S23" s="96">
        <v>900</v>
      </c>
      <c r="T23" s="96">
        <f t="shared" si="3"/>
        <v>900</v>
      </c>
      <c r="U23" s="96">
        <v>0</v>
      </c>
      <c r="V23" s="96">
        <v>1100</v>
      </c>
      <c r="W23" s="96">
        <v>1100</v>
      </c>
      <c r="X23" s="96">
        <v>0</v>
      </c>
      <c r="Y23" s="67"/>
    </row>
    <row r="24" spans="1:25" ht="21" customHeight="1">
      <c r="A24" s="20"/>
      <c r="B24" s="22"/>
      <c r="C24" s="22"/>
      <c r="D24" s="52"/>
      <c r="E24" s="53" t="s">
        <v>394</v>
      </c>
      <c r="F24" s="112" t="s">
        <v>393</v>
      </c>
      <c r="G24" s="112">
        <v>2577.2</v>
      </c>
      <c r="H24" s="112">
        <v>2577.2</v>
      </c>
      <c r="I24" s="90">
        <v>0</v>
      </c>
      <c r="J24" s="90">
        <v>2535</v>
      </c>
      <c r="K24" s="90">
        <f t="shared" si="0"/>
        <v>2535</v>
      </c>
      <c r="L24" s="90">
        <v>0</v>
      </c>
      <c r="M24" s="96">
        <v>2800</v>
      </c>
      <c r="N24" s="96">
        <v>2800</v>
      </c>
      <c r="O24" s="96">
        <v>0</v>
      </c>
      <c r="P24" s="96">
        <f t="shared" si="1"/>
        <v>265</v>
      </c>
      <c r="Q24" s="96">
        <f t="shared" si="2"/>
        <v>265</v>
      </c>
      <c r="R24" s="96">
        <v>0</v>
      </c>
      <c r="S24" s="96">
        <v>3000</v>
      </c>
      <c r="T24" s="96">
        <f t="shared" si="3"/>
        <v>3000</v>
      </c>
      <c r="U24" s="96">
        <v>0</v>
      </c>
      <c r="V24" s="96">
        <v>3100</v>
      </c>
      <c r="W24" s="96">
        <v>3100</v>
      </c>
      <c r="X24" s="96">
        <v>0</v>
      </c>
      <c r="Y24" s="67"/>
    </row>
    <row r="25" spans="1:25" ht="21" customHeight="1">
      <c r="A25" s="20"/>
      <c r="B25" s="22"/>
      <c r="C25" s="22"/>
      <c r="D25" s="52"/>
      <c r="E25" s="53" t="s">
        <v>396</v>
      </c>
      <c r="F25" s="112" t="s">
        <v>395</v>
      </c>
      <c r="G25" s="90">
        <v>46</v>
      </c>
      <c r="H25" s="90">
        <v>46</v>
      </c>
      <c r="I25" s="90">
        <v>0</v>
      </c>
      <c r="J25" s="90">
        <v>50</v>
      </c>
      <c r="K25" s="90">
        <f t="shared" si="0"/>
        <v>50</v>
      </c>
      <c r="L25" s="90">
        <v>0</v>
      </c>
      <c r="M25" s="96">
        <v>100</v>
      </c>
      <c r="N25" s="96">
        <v>100</v>
      </c>
      <c r="O25" s="96">
        <v>0</v>
      </c>
      <c r="P25" s="96">
        <f t="shared" si="1"/>
        <v>50</v>
      </c>
      <c r="Q25" s="96">
        <f t="shared" si="2"/>
        <v>50</v>
      </c>
      <c r="R25" s="96">
        <v>0</v>
      </c>
      <c r="S25" s="96">
        <v>100</v>
      </c>
      <c r="T25" s="96">
        <f t="shared" si="3"/>
        <v>100</v>
      </c>
      <c r="U25" s="96">
        <v>0</v>
      </c>
      <c r="V25" s="96">
        <v>100</v>
      </c>
      <c r="W25" s="96">
        <v>100</v>
      </c>
      <c r="X25" s="96">
        <v>0</v>
      </c>
      <c r="Y25" s="67"/>
    </row>
    <row r="26" spans="1:25" ht="21" customHeight="1">
      <c r="A26" s="20"/>
      <c r="B26" s="22"/>
      <c r="C26" s="22"/>
      <c r="D26" s="52"/>
      <c r="E26" s="53" t="s">
        <v>398</v>
      </c>
      <c r="F26" s="112" t="s">
        <v>397</v>
      </c>
      <c r="G26" s="90">
        <v>0</v>
      </c>
      <c r="H26" s="90">
        <v>0</v>
      </c>
      <c r="I26" s="90">
        <v>0</v>
      </c>
      <c r="J26" s="90">
        <v>0</v>
      </c>
      <c r="K26" s="90">
        <f t="shared" si="0"/>
        <v>0</v>
      </c>
      <c r="L26" s="90">
        <v>0</v>
      </c>
      <c r="M26" s="96">
        <v>0</v>
      </c>
      <c r="N26" s="96">
        <v>0</v>
      </c>
      <c r="O26" s="96">
        <v>0</v>
      </c>
      <c r="P26" s="96">
        <f t="shared" si="1"/>
        <v>0</v>
      </c>
      <c r="Q26" s="96">
        <f t="shared" si="2"/>
        <v>0</v>
      </c>
      <c r="R26" s="96">
        <v>0</v>
      </c>
      <c r="S26" s="96">
        <v>0</v>
      </c>
      <c r="T26" s="96">
        <f t="shared" si="3"/>
        <v>0</v>
      </c>
      <c r="U26" s="96">
        <v>0</v>
      </c>
      <c r="V26" s="96">
        <v>0</v>
      </c>
      <c r="W26" s="96">
        <f>SUM(V26)</f>
        <v>0</v>
      </c>
      <c r="X26" s="96">
        <v>0</v>
      </c>
      <c r="Y26" s="67"/>
    </row>
    <row r="27" spans="1:25" ht="21" customHeight="1">
      <c r="A27" s="20"/>
      <c r="B27" s="22"/>
      <c r="C27" s="22"/>
      <c r="D27" s="52"/>
      <c r="E27" s="53" t="s">
        <v>402</v>
      </c>
      <c r="F27" s="112" t="s">
        <v>401</v>
      </c>
      <c r="G27" s="90">
        <v>99</v>
      </c>
      <c r="H27" s="90">
        <v>99</v>
      </c>
      <c r="I27" s="90">
        <v>0</v>
      </c>
      <c r="J27" s="90">
        <v>150</v>
      </c>
      <c r="K27" s="90">
        <f t="shared" si="0"/>
        <v>150</v>
      </c>
      <c r="L27" s="90">
        <v>0</v>
      </c>
      <c r="M27" s="96">
        <v>200</v>
      </c>
      <c r="N27" s="96">
        <v>200</v>
      </c>
      <c r="O27" s="96">
        <v>0</v>
      </c>
      <c r="P27" s="96">
        <f t="shared" si="1"/>
        <v>50</v>
      </c>
      <c r="Q27" s="96">
        <f t="shared" si="2"/>
        <v>50</v>
      </c>
      <c r="R27" s="96">
        <v>0</v>
      </c>
      <c r="S27" s="96">
        <v>250</v>
      </c>
      <c r="T27" s="96">
        <f t="shared" si="3"/>
        <v>250</v>
      </c>
      <c r="U27" s="96">
        <v>0</v>
      </c>
      <c r="V27" s="96">
        <v>300</v>
      </c>
      <c r="W27" s="96">
        <v>300</v>
      </c>
      <c r="X27" s="96">
        <v>0</v>
      </c>
      <c r="Y27" s="67"/>
    </row>
    <row r="28" spans="1:25" ht="21" customHeight="1">
      <c r="A28" s="20"/>
      <c r="B28" s="22"/>
      <c r="C28" s="22"/>
      <c r="D28" s="52"/>
      <c r="E28" s="53" t="s">
        <v>404</v>
      </c>
      <c r="F28" s="112" t="s">
        <v>403</v>
      </c>
      <c r="G28" s="90">
        <v>0</v>
      </c>
      <c r="H28" s="90">
        <v>0</v>
      </c>
      <c r="I28" s="90">
        <v>0</v>
      </c>
      <c r="J28" s="90">
        <v>0</v>
      </c>
      <c r="K28" s="90">
        <f t="shared" si="0"/>
        <v>0</v>
      </c>
      <c r="L28" s="90">
        <v>0</v>
      </c>
      <c r="M28" s="96">
        <v>0</v>
      </c>
      <c r="N28" s="96">
        <v>0</v>
      </c>
      <c r="O28" s="96">
        <v>0</v>
      </c>
      <c r="P28" s="96">
        <f t="shared" si="1"/>
        <v>0</v>
      </c>
      <c r="Q28" s="96">
        <f t="shared" si="2"/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f>SUM(V28)</f>
        <v>0</v>
      </c>
      <c r="X28" s="96">
        <v>0</v>
      </c>
      <c r="Y28" s="67"/>
    </row>
    <row r="29" spans="1:25" ht="21" customHeight="1">
      <c r="A29" s="20"/>
      <c r="B29" s="22"/>
      <c r="C29" s="22"/>
      <c r="D29" s="52"/>
      <c r="E29" s="53" t="s">
        <v>408</v>
      </c>
      <c r="F29" s="112" t="s">
        <v>407</v>
      </c>
      <c r="G29" s="90">
        <v>0</v>
      </c>
      <c r="H29" s="90">
        <v>0</v>
      </c>
      <c r="I29" s="90">
        <v>0</v>
      </c>
      <c r="J29" s="90">
        <v>0</v>
      </c>
      <c r="K29" s="90">
        <f t="shared" si="0"/>
        <v>0</v>
      </c>
      <c r="L29" s="90">
        <v>0</v>
      </c>
      <c r="M29" s="96">
        <v>0</v>
      </c>
      <c r="N29" s="96">
        <v>0</v>
      </c>
      <c r="O29" s="96">
        <v>0</v>
      </c>
      <c r="P29" s="96">
        <f t="shared" si="1"/>
        <v>0</v>
      </c>
      <c r="Q29" s="96">
        <f t="shared" si="2"/>
        <v>0</v>
      </c>
      <c r="R29" s="96">
        <v>0</v>
      </c>
      <c r="S29" s="96">
        <v>0</v>
      </c>
      <c r="T29" s="96">
        <v>0</v>
      </c>
      <c r="U29" s="96">
        <f>SUM(T29)</f>
        <v>0</v>
      </c>
      <c r="V29" s="96">
        <v>0</v>
      </c>
      <c r="W29" s="96">
        <f>SUM(V29)</f>
        <v>0</v>
      </c>
      <c r="X29" s="96">
        <v>0</v>
      </c>
      <c r="Y29" s="67"/>
    </row>
    <row r="30" spans="1:25" ht="21" customHeight="1">
      <c r="A30" s="20"/>
      <c r="B30" s="22"/>
      <c r="C30" s="22"/>
      <c r="D30" s="52"/>
      <c r="E30" s="53" t="s">
        <v>410</v>
      </c>
      <c r="F30" s="112" t="s">
        <v>409</v>
      </c>
      <c r="G30" s="90">
        <v>170</v>
      </c>
      <c r="H30" s="90">
        <v>170</v>
      </c>
      <c r="I30" s="90">
        <v>0</v>
      </c>
      <c r="J30" s="90">
        <v>170</v>
      </c>
      <c r="K30" s="90">
        <f t="shared" si="0"/>
        <v>170</v>
      </c>
      <c r="L30" s="90">
        <v>0</v>
      </c>
      <c r="M30" s="96">
        <v>230</v>
      </c>
      <c r="N30" s="96">
        <v>230</v>
      </c>
      <c r="O30" s="96">
        <v>0</v>
      </c>
      <c r="P30" s="96">
        <f t="shared" si="1"/>
        <v>60</v>
      </c>
      <c r="Q30" s="96">
        <f t="shared" si="2"/>
        <v>60</v>
      </c>
      <c r="R30" s="96">
        <v>0</v>
      </c>
      <c r="S30" s="96">
        <v>250</v>
      </c>
      <c r="T30" s="96">
        <f aca="true" t="shared" si="4" ref="T30:T54">SUM(S30)</f>
        <v>250</v>
      </c>
      <c r="U30" s="96">
        <v>0</v>
      </c>
      <c r="V30" s="96">
        <v>300</v>
      </c>
      <c r="W30" s="96">
        <v>300</v>
      </c>
      <c r="X30" s="96">
        <v>0</v>
      </c>
      <c r="Y30" s="67"/>
    </row>
    <row r="31" spans="1:25" ht="30" customHeight="1">
      <c r="A31" s="20"/>
      <c r="B31" s="22"/>
      <c r="C31" s="22"/>
      <c r="D31" s="52"/>
      <c r="E31" s="53" t="s">
        <v>412</v>
      </c>
      <c r="F31" s="112" t="s">
        <v>411</v>
      </c>
      <c r="G31" s="90">
        <v>0</v>
      </c>
      <c r="H31" s="90">
        <v>0</v>
      </c>
      <c r="I31" s="90">
        <v>0</v>
      </c>
      <c r="J31" s="90">
        <v>200</v>
      </c>
      <c r="K31" s="90">
        <f t="shared" si="0"/>
        <v>200</v>
      </c>
      <c r="L31" s="90">
        <v>0</v>
      </c>
      <c r="M31" s="96">
        <v>300</v>
      </c>
      <c r="N31" s="96">
        <v>300</v>
      </c>
      <c r="O31" s="96">
        <v>0</v>
      </c>
      <c r="P31" s="96">
        <f t="shared" si="1"/>
        <v>100</v>
      </c>
      <c r="Q31" s="96">
        <f t="shared" si="2"/>
        <v>100</v>
      </c>
      <c r="R31" s="96">
        <v>0</v>
      </c>
      <c r="S31" s="96">
        <v>500</v>
      </c>
      <c r="T31" s="96">
        <v>500</v>
      </c>
      <c r="U31" s="96">
        <v>0</v>
      </c>
      <c r="V31" s="96">
        <v>700</v>
      </c>
      <c r="W31" s="96">
        <v>700</v>
      </c>
      <c r="X31" s="96">
        <v>0</v>
      </c>
      <c r="Y31" s="67"/>
    </row>
    <row r="32" spans="1:25" ht="21" customHeight="1">
      <c r="A32" s="20"/>
      <c r="B32" s="22"/>
      <c r="C32" s="22"/>
      <c r="D32" s="52"/>
      <c r="E32" s="53" t="s">
        <v>414</v>
      </c>
      <c r="F32" s="112" t="s">
        <v>413</v>
      </c>
      <c r="G32" s="90">
        <v>0</v>
      </c>
      <c r="H32" s="90">
        <v>0</v>
      </c>
      <c r="I32" s="90">
        <v>0</v>
      </c>
      <c r="J32" s="90">
        <v>30</v>
      </c>
      <c r="K32" s="90">
        <f t="shared" si="0"/>
        <v>30</v>
      </c>
      <c r="L32" s="90">
        <v>0</v>
      </c>
      <c r="M32" s="96">
        <v>0</v>
      </c>
      <c r="N32" s="96">
        <v>0</v>
      </c>
      <c r="O32" s="96">
        <v>0</v>
      </c>
      <c r="P32" s="96">
        <f t="shared" si="1"/>
        <v>-30</v>
      </c>
      <c r="Q32" s="96">
        <f t="shared" si="2"/>
        <v>-30</v>
      </c>
      <c r="R32" s="96">
        <v>0</v>
      </c>
      <c r="S32" s="96">
        <v>0</v>
      </c>
      <c r="T32" s="96">
        <f t="shared" si="4"/>
        <v>0</v>
      </c>
      <c r="U32" s="96">
        <f>SUM(T32)</f>
        <v>0</v>
      </c>
      <c r="V32" s="96">
        <v>0</v>
      </c>
      <c r="W32" s="96">
        <f aca="true" t="shared" si="5" ref="W32:X34">SUM(V32)</f>
        <v>0</v>
      </c>
      <c r="X32" s="96">
        <f t="shared" si="5"/>
        <v>0</v>
      </c>
      <c r="Y32" s="67"/>
    </row>
    <row r="33" spans="1:25" ht="21" customHeight="1">
      <c r="A33" s="20"/>
      <c r="B33" s="22"/>
      <c r="C33" s="22"/>
      <c r="D33" s="52"/>
      <c r="E33" s="53" t="s">
        <v>416</v>
      </c>
      <c r="F33" s="112" t="s">
        <v>415</v>
      </c>
      <c r="G33" s="90">
        <v>0</v>
      </c>
      <c r="H33" s="90">
        <v>0</v>
      </c>
      <c r="I33" s="90">
        <v>0</v>
      </c>
      <c r="J33" s="90">
        <v>0</v>
      </c>
      <c r="K33" s="90">
        <f t="shared" si="0"/>
        <v>0</v>
      </c>
      <c r="L33" s="90">
        <v>0</v>
      </c>
      <c r="M33" s="96">
        <v>0</v>
      </c>
      <c r="N33" s="96">
        <v>0</v>
      </c>
      <c r="O33" s="96">
        <v>0</v>
      </c>
      <c r="P33" s="96">
        <f t="shared" si="1"/>
        <v>0</v>
      </c>
      <c r="Q33" s="96">
        <f t="shared" si="2"/>
        <v>0</v>
      </c>
      <c r="R33" s="96">
        <v>0</v>
      </c>
      <c r="S33" s="96">
        <v>0</v>
      </c>
      <c r="T33" s="96">
        <f t="shared" si="4"/>
        <v>0</v>
      </c>
      <c r="U33" s="96">
        <f>SUM(T33)</f>
        <v>0</v>
      </c>
      <c r="V33" s="96">
        <v>0</v>
      </c>
      <c r="W33" s="96">
        <f t="shared" si="5"/>
        <v>0</v>
      </c>
      <c r="X33" s="96">
        <f t="shared" si="5"/>
        <v>0</v>
      </c>
      <c r="Y33" s="67"/>
    </row>
    <row r="34" spans="1:25" ht="21" customHeight="1">
      <c r="A34" s="20"/>
      <c r="B34" s="22"/>
      <c r="C34" s="22"/>
      <c r="D34" s="52"/>
      <c r="E34" s="53" t="s">
        <v>418</v>
      </c>
      <c r="F34" s="112" t="s">
        <v>417</v>
      </c>
      <c r="G34" s="90">
        <v>0</v>
      </c>
      <c r="H34" s="90">
        <v>0</v>
      </c>
      <c r="I34" s="90">
        <v>0</v>
      </c>
      <c r="J34" s="90">
        <v>0</v>
      </c>
      <c r="K34" s="90">
        <f t="shared" si="0"/>
        <v>0</v>
      </c>
      <c r="L34" s="90">
        <v>0</v>
      </c>
      <c r="M34" s="96">
        <v>0</v>
      </c>
      <c r="N34" s="96">
        <v>0</v>
      </c>
      <c r="O34" s="96">
        <v>0</v>
      </c>
      <c r="P34" s="96">
        <f t="shared" si="1"/>
        <v>0</v>
      </c>
      <c r="Q34" s="96">
        <f t="shared" si="2"/>
        <v>0</v>
      </c>
      <c r="R34" s="96">
        <v>0</v>
      </c>
      <c r="S34" s="96">
        <v>0</v>
      </c>
      <c r="T34" s="96">
        <f t="shared" si="4"/>
        <v>0</v>
      </c>
      <c r="U34" s="96">
        <f>SUM(T34)</f>
        <v>0</v>
      </c>
      <c r="V34" s="96">
        <v>0</v>
      </c>
      <c r="W34" s="96">
        <f t="shared" si="5"/>
        <v>0</v>
      </c>
      <c r="X34" s="96">
        <f t="shared" si="5"/>
        <v>0</v>
      </c>
      <c r="Y34" s="67"/>
    </row>
    <row r="35" spans="1:25" ht="21" customHeight="1">
      <c r="A35" s="20"/>
      <c r="B35" s="22"/>
      <c r="C35" s="22"/>
      <c r="D35" s="52"/>
      <c r="E35" s="53" t="s">
        <v>420</v>
      </c>
      <c r="F35" s="112" t="s">
        <v>421</v>
      </c>
      <c r="G35" s="90">
        <v>612</v>
      </c>
      <c r="H35" s="90">
        <v>612</v>
      </c>
      <c r="I35" s="90">
        <v>0</v>
      </c>
      <c r="J35" s="90">
        <v>800</v>
      </c>
      <c r="K35" s="90">
        <f t="shared" si="0"/>
        <v>800</v>
      </c>
      <c r="L35" s="90">
        <v>0</v>
      </c>
      <c r="M35" s="96">
        <v>800</v>
      </c>
      <c r="N35" s="96">
        <v>800</v>
      </c>
      <c r="O35" s="96">
        <v>0</v>
      </c>
      <c r="P35" s="96">
        <f t="shared" si="1"/>
        <v>0</v>
      </c>
      <c r="Q35" s="96">
        <f t="shared" si="2"/>
        <v>0</v>
      </c>
      <c r="R35" s="96">
        <v>0</v>
      </c>
      <c r="S35" s="96">
        <v>900</v>
      </c>
      <c r="T35" s="96">
        <f t="shared" si="4"/>
        <v>900</v>
      </c>
      <c r="U35" s="96">
        <v>0</v>
      </c>
      <c r="V35" s="96">
        <v>1000</v>
      </c>
      <c r="W35" s="96">
        <v>1000</v>
      </c>
      <c r="X35" s="96">
        <v>0</v>
      </c>
      <c r="Y35" s="67"/>
    </row>
    <row r="36" spans="1:25" ht="21" customHeight="1">
      <c r="A36" s="20"/>
      <c r="B36" s="22"/>
      <c r="C36" s="22"/>
      <c r="D36" s="52"/>
      <c r="E36" s="53" t="s">
        <v>425</v>
      </c>
      <c r="F36" s="112" t="s">
        <v>424</v>
      </c>
      <c r="G36" s="112">
        <v>256.9</v>
      </c>
      <c r="H36" s="112">
        <v>256.9</v>
      </c>
      <c r="I36" s="90">
        <v>0</v>
      </c>
      <c r="J36" s="90">
        <v>60</v>
      </c>
      <c r="K36" s="90">
        <f t="shared" si="0"/>
        <v>60</v>
      </c>
      <c r="L36" s="90">
        <v>0</v>
      </c>
      <c r="M36" s="96">
        <v>65</v>
      </c>
      <c r="N36" s="96">
        <v>65</v>
      </c>
      <c r="O36" s="96">
        <v>0</v>
      </c>
      <c r="P36" s="96">
        <f t="shared" si="1"/>
        <v>5</v>
      </c>
      <c r="Q36" s="96">
        <f t="shared" si="2"/>
        <v>5</v>
      </c>
      <c r="R36" s="96">
        <v>0</v>
      </c>
      <c r="S36" s="96">
        <v>70</v>
      </c>
      <c r="T36" s="96">
        <f t="shared" si="4"/>
        <v>70</v>
      </c>
      <c r="U36" s="96">
        <v>0</v>
      </c>
      <c r="V36" s="96">
        <v>70</v>
      </c>
      <c r="W36" s="96">
        <v>70</v>
      </c>
      <c r="X36" s="96">
        <v>0</v>
      </c>
      <c r="Y36" s="67"/>
    </row>
    <row r="37" spans="1:25" ht="26.25" customHeight="1">
      <c r="A37" s="20"/>
      <c r="B37" s="22"/>
      <c r="C37" s="22"/>
      <c r="D37" s="52"/>
      <c r="E37" s="53" t="s">
        <v>431</v>
      </c>
      <c r="F37" s="112" t="s">
        <v>430</v>
      </c>
      <c r="G37" s="112">
        <v>862.1</v>
      </c>
      <c r="H37" s="112">
        <v>862.1</v>
      </c>
      <c r="I37" s="90">
        <v>0</v>
      </c>
      <c r="J37" s="90">
        <v>1500</v>
      </c>
      <c r="K37" s="90">
        <f t="shared" si="0"/>
        <v>1500</v>
      </c>
      <c r="L37" s="90">
        <v>0</v>
      </c>
      <c r="M37" s="96">
        <v>1500</v>
      </c>
      <c r="N37" s="96">
        <v>1500</v>
      </c>
      <c r="O37" s="96">
        <v>0</v>
      </c>
      <c r="P37" s="96">
        <f t="shared" si="1"/>
        <v>0</v>
      </c>
      <c r="Q37" s="96">
        <f t="shared" si="2"/>
        <v>0</v>
      </c>
      <c r="R37" s="96">
        <v>0</v>
      </c>
      <c r="S37" s="96">
        <v>2000</v>
      </c>
      <c r="T37" s="96">
        <f t="shared" si="4"/>
        <v>2000</v>
      </c>
      <c r="U37" s="96">
        <v>0</v>
      </c>
      <c r="V37" s="96">
        <v>2500</v>
      </c>
      <c r="W37" s="96">
        <v>2500</v>
      </c>
      <c r="X37" s="96">
        <v>0</v>
      </c>
      <c r="Y37" s="67"/>
    </row>
    <row r="38" spans="1:25" ht="21" customHeight="1">
      <c r="A38" s="20"/>
      <c r="B38" s="22"/>
      <c r="C38" s="22"/>
      <c r="D38" s="52"/>
      <c r="E38" s="53" t="s">
        <v>435</v>
      </c>
      <c r="F38" s="112" t="s">
        <v>434</v>
      </c>
      <c r="G38" s="90">
        <v>1500</v>
      </c>
      <c r="H38" s="90">
        <v>1500</v>
      </c>
      <c r="I38" s="90">
        <v>0</v>
      </c>
      <c r="J38" s="90">
        <v>1500</v>
      </c>
      <c r="K38" s="90">
        <f t="shared" si="0"/>
        <v>1500</v>
      </c>
      <c r="L38" s="90">
        <v>0</v>
      </c>
      <c r="M38" s="96">
        <v>1500</v>
      </c>
      <c r="N38" s="96">
        <v>1500</v>
      </c>
      <c r="O38" s="96">
        <v>0</v>
      </c>
      <c r="P38" s="96">
        <f t="shared" si="1"/>
        <v>0</v>
      </c>
      <c r="Q38" s="96">
        <f t="shared" si="2"/>
        <v>0</v>
      </c>
      <c r="R38" s="96">
        <v>0</v>
      </c>
      <c r="S38" s="96">
        <v>1600</v>
      </c>
      <c r="T38" s="96">
        <v>1600</v>
      </c>
      <c r="U38" s="96">
        <v>0</v>
      </c>
      <c r="V38" s="96">
        <v>2000</v>
      </c>
      <c r="W38" s="96">
        <v>2000</v>
      </c>
      <c r="X38" s="96">
        <v>0</v>
      </c>
      <c r="Y38" s="67"/>
    </row>
    <row r="39" spans="1:25" ht="21" customHeight="1">
      <c r="A39" s="20"/>
      <c r="B39" s="22"/>
      <c r="C39" s="22"/>
      <c r="D39" s="52"/>
      <c r="E39" s="53" t="s">
        <v>437</v>
      </c>
      <c r="F39" s="112" t="s">
        <v>436</v>
      </c>
      <c r="G39" s="112">
        <v>2043.5</v>
      </c>
      <c r="H39" s="112">
        <v>2043.5</v>
      </c>
      <c r="I39" s="90">
        <v>0</v>
      </c>
      <c r="J39" s="90">
        <v>2500</v>
      </c>
      <c r="K39" s="90">
        <f t="shared" si="0"/>
        <v>2500</v>
      </c>
      <c r="L39" s="90">
        <v>0</v>
      </c>
      <c r="M39" s="96">
        <v>3000</v>
      </c>
      <c r="N39" s="96">
        <v>3000</v>
      </c>
      <c r="O39" s="96">
        <v>0</v>
      </c>
      <c r="P39" s="96">
        <f t="shared" si="1"/>
        <v>500</v>
      </c>
      <c r="Q39" s="96">
        <f t="shared" si="2"/>
        <v>500</v>
      </c>
      <c r="R39" s="96">
        <v>0</v>
      </c>
      <c r="S39" s="96">
        <v>3300</v>
      </c>
      <c r="T39" s="96">
        <v>3300</v>
      </c>
      <c r="U39" s="96">
        <v>0</v>
      </c>
      <c r="V39" s="96">
        <v>3500</v>
      </c>
      <c r="W39" s="96">
        <v>3500</v>
      </c>
      <c r="X39" s="96">
        <v>0</v>
      </c>
      <c r="Y39" s="67"/>
    </row>
    <row r="40" spans="1:25" ht="21" customHeight="1">
      <c r="A40" s="20"/>
      <c r="B40" s="22"/>
      <c r="C40" s="22"/>
      <c r="D40" s="52"/>
      <c r="E40" s="53" t="s">
        <v>439</v>
      </c>
      <c r="F40" s="112" t="s">
        <v>438</v>
      </c>
      <c r="G40" s="112">
        <v>346.6</v>
      </c>
      <c r="H40" s="112">
        <v>346.6</v>
      </c>
      <c r="I40" s="90">
        <v>0</v>
      </c>
      <c r="J40" s="90">
        <v>100</v>
      </c>
      <c r="K40" s="90">
        <f t="shared" si="0"/>
        <v>100</v>
      </c>
      <c r="L40" s="90">
        <v>0</v>
      </c>
      <c r="M40" s="96">
        <v>300</v>
      </c>
      <c r="N40" s="96">
        <v>300</v>
      </c>
      <c r="O40" s="96">
        <v>0</v>
      </c>
      <c r="P40" s="96">
        <f t="shared" si="1"/>
        <v>200</v>
      </c>
      <c r="Q40" s="96">
        <f t="shared" si="2"/>
        <v>200</v>
      </c>
      <c r="R40" s="96">
        <v>0</v>
      </c>
      <c r="S40" s="96">
        <v>500</v>
      </c>
      <c r="T40" s="96">
        <f t="shared" si="4"/>
        <v>500</v>
      </c>
      <c r="U40" s="96">
        <v>0</v>
      </c>
      <c r="V40" s="96">
        <v>600</v>
      </c>
      <c r="W40" s="96">
        <v>600</v>
      </c>
      <c r="X40" s="96">
        <v>0</v>
      </c>
      <c r="Y40" s="67"/>
    </row>
    <row r="41" spans="1:25" ht="21" customHeight="1">
      <c r="A41" s="20"/>
      <c r="B41" s="22"/>
      <c r="C41" s="22"/>
      <c r="D41" s="52"/>
      <c r="E41" s="53" t="s">
        <v>441</v>
      </c>
      <c r="F41" s="112" t="s">
        <v>442</v>
      </c>
      <c r="G41" s="90">
        <v>0</v>
      </c>
      <c r="H41" s="90">
        <v>0</v>
      </c>
      <c r="I41" s="90">
        <v>0</v>
      </c>
      <c r="J41" s="90">
        <v>0</v>
      </c>
      <c r="K41" s="90">
        <f t="shared" si="0"/>
        <v>0</v>
      </c>
      <c r="L41" s="90">
        <v>0</v>
      </c>
      <c r="M41" s="96">
        <v>0</v>
      </c>
      <c r="N41" s="96">
        <v>0</v>
      </c>
      <c r="O41" s="96">
        <v>0</v>
      </c>
      <c r="P41" s="96">
        <f t="shared" si="1"/>
        <v>0</v>
      </c>
      <c r="Q41" s="96">
        <f t="shared" si="2"/>
        <v>0</v>
      </c>
      <c r="R41" s="96">
        <v>0</v>
      </c>
      <c r="S41" s="96">
        <v>0</v>
      </c>
      <c r="T41" s="96">
        <f t="shared" si="4"/>
        <v>0</v>
      </c>
      <c r="U41" s="96">
        <f>SUM(T41)</f>
        <v>0</v>
      </c>
      <c r="V41" s="96">
        <v>0</v>
      </c>
      <c r="W41" s="96">
        <v>0</v>
      </c>
      <c r="X41" s="96">
        <v>0</v>
      </c>
      <c r="Y41" s="67"/>
    </row>
    <row r="42" spans="1:25" ht="27" customHeight="1">
      <c r="A42" s="20"/>
      <c r="B42" s="22"/>
      <c r="C42" s="22"/>
      <c r="D42" s="52"/>
      <c r="E42" s="53" t="s">
        <v>455</v>
      </c>
      <c r="F42" s="112" t="s">
        <v>456</v>
      </c>
      <c r="G42" s="90">
        <v>0</v>
      </c>
      <c r="H42" s="90">
        <v>0</v>
      </c>
      <c r="I42" s="90">
        <v>0</v>
      </c>
      <c r="J42" s="90">
        <v>0</v>
      </c>
      <c r="K42" s="90">
        <f t="shared" si="0"/>
        <v>0</v>
      </c>
      <c r="L42" s="90">
        <v>0</v>
      </c>
      <c r="M42" s="96">
        <v>0</v>
      </c>
      <c r="N42" s="96">
        <v>0</v>
      </c>
      <c r="O42" s="96">
        <v>0</v>
      </c>
      <c r="P42" s="96">
        <f t="shared" si="1"/>
        <v>0</v>
      </c>
      <c r="Q42" s="96">
        <f t="shared" si="2"/>
        <v>0</v>
      </c>
      <c r="R42" s="96">
        <v>0</v>
      </c>
      <c r="S42" s="96">
        <v>0</v>
      </c>
      <c r="T42" s="96">
        <f t="shared" si="4"/>
        <v>0</v>
      </c>
      <c r="U42" s="96">
        <f>SUM(T42)</f>
        <v>0</v>
      </c>
      <c r="V42" s="96">
        <v>0</v>
      </c>
      <c r="W42" s="96">
        <v>0</v>
      </c>
      <c r="X42" s="96">
        <v>0</v>
      </c>
      <c r="Y42" s="67"/>
    </row>
    <row r="43" spans="1:25" ht="27" customHeight="1">
      <c r="A43" s="20"/>
      <c r="B43" s="22"/>
      <c r="C43" s="22"/>
      <c r="D43" s="52"/>
      <c r="E43" s="53" t="s">
        <v>470</v>
      </c>
      <c r="F43" s="112" t="s">
        <v>471</v>
      </c>
      <c r="G43" s="90">
        <v>0</v>
      </c>
      <c r="H43" s="90">
        <v>0</v>
      </c>
      <c r="I43" s="90">
        <v>0</v>
      </c>
      <c r="J43" s="90">
        <v>0</v>
      </c>
      <c r="K43" s="90">
        <f t="shared" si="0"/>
        <v>0</v>
      </c>
      <c r="L43" s="90">
        <v>0</v>
      </c>
      <c r="M43" s="96">
        <v>0</v>
      </c>
      <c r="N43" s="96">
        <v>0</v>
      </c>
      <c r="O43" s="96">
        <v>0</v>
      </c>
      <c r="P43" s="96">
        <f t="shared" si="1"/>
        <v>0</v>
      </c>
      <c r="Q43" s="96">
        <f t="shared" si="2"/>
        <v>0</v>
      </c>
      <c r="R43" s="96">
        <v>0</v>
      </c>
      <c r="S43" s="96">
        <v>0</v>
      </c>
      <c r="T43" s="96">
        <f t="shared" si="4"/>
        <v>0</v>
      </c>
      <c r="U43" s="96">
        <f>SUM(T43)</f>
        <v>0</v>
      </c>
      <c r="V43" s="96">
        <v>0</v>
      </c>
      <c r="W43" s="96">
        <v>0</v>
      </c>
      <c r="X43" s="96">
        <v>0</v>
      </c>
      <c r="Y43" s="67"/>
    </row>
    <row r="44" spans="1:25" ht="21" customHeight="1">
      <c r="A44" s="20"/>
      <c r="B44" s="22"/>
      <c r="C44" s="22"/>
      <c r="D44" s="52"/>
      <c r="E44" s="53" t="s">
        <v>488</v>
      </c>
      <c r="F44" s="112" t="s">
        <v>489</v>
      </c>
      <c r="G44" s="90">
        <v>0</v>
      </c>
      <c r="H44" s="90">
        <v>0</v>
      </c>
      <c r="I44" s="90">
        <v>0</v>
      </c>
      <c r="J44" s="90">
        <v>0</v>
      </c>
      <c r="K44" s="90">
        <f t="shared" si="0"/>
        <v>0</v>
      </c>
      <c r="L44" s="90">
        <v>0</v>
      </c>
      <c r="M44" s="96">
        <v>0</v>
      </c>
      <c r="N44" s="96">
        <v>0</v>
      </c>
      <c r="O44" s="96">
        <v>0</v>
      </c>
      <c r="P44" s="96">
        <f t="shared" si="1"/>
        <v>0</v>
      </c>
      <c r="Q44" s="96">
        <f t="shared" si="2"/>
        <v>0</v>
      </c>
      <c r="R44" s="96">
        <v>0</v>
      </c>
      <c r="S44" s="96">
        <v>0</v>
      </c>
      <c r="T44" s="96">
        <f t="shared" si="4"/>
        <v>0</v>
      </c>
      <c r="U44" s="96">
        <f>SUM(T44)</f>
        <v>0</v>
      </c>
      <c r="V44" s="96">
        <v>0</v>
      </c>
      <c r="W44" s="96">
        <v>0</v>
      </c>
      <c r="X44" s="96">
        <v>0</v>
      </c>
      <c r="Y44" s="67"/>
    </row>
    <row r="45" spans="1:25" ht="21" customHeight="1">
      <c r="A45" s="20"/>
      <c r="B45" s="22"/>
      <c r="C45" s="22"/>
      <c r="D45" s="52"/>
      <c r="E45" s="53" t="s">
        <v>500</v>
      </c>
      <c r="F45" s="112" t="s">
        <v>501</v>
      </c>
      <c r="G45" s="112">
        <v>17.8</v>
      </c>
      <c r="H45" s="112">
        <v>17.8</v>
      </c>
      <c r="I45" s="90">
        <v>0</v>
      </c>
      <c r="J45" s="90">
        <v>100</v>
      </c>
      <c r="K45" s="90">
        <f t="shared" si="0"/>
        <v>100</v>
      </c>
      <c r="L45" s="90">
        <v>0</v>
      </c>
      <c r="M45" s="96">
        <v>50</v>
      </c>
      <c r="N45" s="96">
        <v>50</v>
      </c>
      <c r="O45" s="96">
        <v>0</v>
      </c>
      <c r="P45" s="96">
        <f t="shared" si="1"/>
        <v>-50</v>
      </c>
      <c r="Q45" s="96">
        <f t="shared" si="2"/>
        <v>-50</v>
      </c>
      <c r="R45" s="96">
        <v>0</v>
      </c>
      <c r="S45" s="96">
        <v>50</v>
      </c>
      <c r="T45" s="96">
        <f t="shared" si="4"/>
        <v>50</v>
      </c>
      <c r="U45" s="96">
        <v>0</v>
      </c>
      <c r="V45" s="96">
        <v>50</v>
      </c>
      <c r="W45" s="96">
        <v>50</v>
      </c>
      <c r="X45" s="96">
        <v>0</v>
      </c>
      <c r="Y45" s="67"/>
    </row>
    <row r="46" spans="1:25" ht="21" customHeight="1">
      <c r="A46" s="20"/>
      <c r="B46" s="22"/>
      <c r="C46" s="22"/>
      <c r="D46" s="52"/>
      <c r="E46" s="53" t="s">
        <v>505</v>
      </c>
      <c r="F46" s="112" t="s">
        <v>506</v>
      </c>
      <c r="G46" s="90">
        <v>0</v>
      </c>
      <c r="H46" s="90">
        <v>0</v>
      </c>
      <c r="I46" s="90">
        <v>0</v>
      </c>
      <c r="J46" s="90">
        <v>0</v>
      </c>
      <c r="K46" s="90">
        <f t="shared" si="0"/>
        <v>0</v>
      </c>
      <c r="L46" s="90">
        <v>0</v>
      </c>
      <c r="M46" s="96">
        <v>0</v>
      </c>
      <c r="N46" s="96">
        <v>0</v>
      </c>
      <c r="O46" s="96">
        <v>0</v>
      </c>
      <c r="P46" s="96">
        <f t="shared" si="1"/>
        <v>0</v>
      </c>
      <c r="Q46" s="96">
        <f t="shared" si="2"/>
        <v>0</v>
      </c>
      <c r="R46" s="96">
        <v>0</v>
      </c>
      <c r="S46" s="96">
        <v>0</v>
      </c>
      <c r="T46" s="96">
        <f t="shared" si="4"/>
        <v>0</v>
      </c>
      <c r="U46" s="96">
        <f>SUM(T46)</f>
        <v>0</v>
      </c>
      <c r="V46" s="96">
        <v>0</v>
      </c>
      <c r="W46" s="96">
        <v>0</v>
      </c>
      <c r="X46" s="96">
        <v>0</v>
      </c>
      <c r="Y46" s="67"/>
    </row>
    <row r="47" spans="1:25" ht="21" customHeight="1">
      <c r="A47" s="20"/>
      <c r="B47" s="22"/>
      <c r="C47" s="22"/>
      <c r="D47" s="52"/>
      <c r="E47" s="53" t="s">
        <v>527</v>
      </c>
      <c r="F47" s="112" t="s">
        <v>526</v>
      </c>
      <c r="G47" s="90">
        <v>0</v>
      </c>
      <c r="H47" s="90">
        <v>0</v>
      </c>
      <c r="I47" s="90">
        <v>0</v>
      </c>
      <c r="J47" s="90">
        <v>0</v>
      </c>
      <c r="K47" s="90">
        <f t="shared" si="0"/>
        <v>0</v>
      </c>
      <c r="L47" s="90">
        <v>0</v>
      </c>
      <c r="M47" s="96">
        <v>0</v>
      </c>
      <c r="N47" s="96">
        <v>0</v>
      </c>
      <c r="O47" s="96">
        <v>0</v>
      </c>
      <c r="P47" s="96">
        <f t="shared" si="1"/>
        <v>0</v>
      </c>
      <c r="Q47" s="96">
        <f t="shared" si="2"/>
        <v>0</v>
      </c>
      <c r="R47" s="96">
        <v>0</v>
      </c>
      <c r="S47" s="96">
        <v>0</v>
      </c>
      <c r="T47" s="96">
        <f t="shared" si="4"/>
        <v>0</v>
      </c>
      <c r="U47" s="96">
        <f>SUM(T47)</f>
        <v>0</v>
      </c>
      <c r="V47" s="96">
        <v>0</v>
      </c>
      <c r="W47" s="96">
        <v>0</v>
      </c>
      <c r="X47" s="96">
        <v>0</v>
      </c>
      <c r="Y47" s="67"/>
    </row>
    <row r="48" spans="1:25" ht="21" customHeight="1">
      <c r="A48" s="20"/>
      <c r="B48" s="22"/>
      <c r="C48" s="22"/>
      <c r="D48" s="52"/>
      <c r="E48" s="53" t="s">
        <v>529</v>
      </c>
      <c r="F48" s="112" t="s">
        <v>528</v>
      </c>
      <c r="G48" s="112">
        <v>996.5</v>
      </c>
      <c r="H48" s="90">
        <v>0</v>
      </c>
      <c r="I48" s="112">
        <v>996.5</v>
      </c>
      <c r="J48" s="90">
        <v>2000</v>
      </c>
      <c r="K48" s="163">
        <v>0</v>
      </c>
      <c r="L48" s="90">
        <v>2000</v>
      </c>
      <c r="M48" s="96">
        <v>2000</v>
      </c>
      <c r="N48" s="96">
        <v>0</v>
      </c>
      <c r="O48" s="96">
        <v>2000</v>
      </c>
      <c r="P48" s="96">
        <f t="shared" si="1"/>
        <v>0</v>
      </c>
      <c r="Q48" s="96">
        <f t="shared" si="2"/>
        <v>0</v>
      </c>
      <c r="R48" s="96">
        <v>0</v>
      </c>
      <c r="S48" s="96">
        <v>0</v>
      </c>
      <c r="T48" s="96">
        <f t="shared" si="4"/>
        <v>0</v>
      </c>
      <c r="U48" s="96">
        <v>3000</v>
      </c>
      <c r="V48" s="96">
        <v>0</v>
      </c>
      <c r="W48" s="96">
        <v>0</v>
      </c>
      <c r="X48" s="96">
        <v>0</v>
      </c>
      <c r="Y48" s="67"/>
    </row>
    <row r="49" spans="1:25" ht="21" customHeight="1">
      <c r="A49" s="20"/>
      <c r="B49" s="22"/>
      <c r="C49" s="22"/>
      <c r="D49" s="52"/>
      <c r="E49" s="53" t="s">
        <v>531</v>
      </c>
      <c r="F49" s="112" t="s">
        <v>532</v>
      </c>
      <c r="G49" s="90">
        <v>0</v>
      </c>
      <c r="H49" s="90">
        <v>0</v>
      </c>
      <c r="I49" s="90">
        <v>0</v>
      </c>
      <c r="J49" s="90">
        <v>0</v>
      </c>
      <c r="K49" s="90">
        <f aca="true" t="shared" si="6" ref="K49:L54">SUM(J49)</f>
        <v>0</v>
      </c>
      <c r="L49" s="90">
        <f t="shared" si="6"/>
        <v>0</v>
      </c>
      <c r="M49" s="96">
        <v>0</v>
      </c>
      <c r="N49" s="96">
        <v>0</v>
      </c>
      <c r="O49" s="96">
        <v>0</v>
      </c>
      <c r="P49" s="96">
        <f t="shared" si="1"/>
        <v>0</v>
      </c>
      <c r="Q49" s="96">
        <f t="shared" si="2"/>
        <v>0</v>
      </c>
      <c r="R49" s="96">
        <v>0</v>
      </c>
      <c r="S49" s="96">
        <v>0</v>
      </c>
      <c r="T49" s="96">
        <f t="shared" si="4"/>
        <v>0</v>
      </c>
      <c r="U49" s="96">
        <f>SUM(T49)</f>
        <v>0</v>
      </c>
      <c r="V49" s="96">
        <v>0</v>
      </c>
      <c r="W49" s="96">
        <v>0</v>
      </c>
      <c r="X49" s="96">
        <v>0</v>
      </c>
      <c r="Y49" s="67"/>
    </row>
    <row r="50" spans="1:25" ht="21" customHeight="1">
      <c r="A50" s="20"/>
      <c r="B50" s="22"/>
      <c r="C50" s="22"/>
      <c r="D50" s="52"/>
      <c r="E50" s="53" t="s">
        <v>536</v>
      </c>
      <c r="F50" s="112" t="s">
        <v>535</v>
      </c>
      <c r="G50" s="90">
        <v>0</v>
      </c>
      <c r="H50" s="90">
        <v>0</v>
      </c>
      <c r="I50" s="90">
        <v>0</v>
      </c>
      <c r="J50" s="90">
        <v>0</v>
      </c>
      <c r="K50" s="90">
        <f t="shared" si="6"/>
        <v>0</v>
      </c>
      <c r="L50" s="90">
        <f t="shared" si="6"/>
        <v>0</v>
      </c>
      <c r="M50" s="96">
        <v>0</v>
      </c>
      <c r="N50" s="96">
        <v>0</v>
      </c>
      <c r="O50" s="96">
        <v>0</v>
      </c>
      <c r="P50" s="96">
        <f t="shared" si="1"/>
        <v>0</v>
      </c>
      <c r="Q50" s="96">
        <f t="shared" si="2"/>
        <v>0</v>
      </c>
      <c r="R50" s="96">
        <v>0</v>
      </c>
      <c r="S50" s="96">
        <v>0</v>
      </c>
      <c r="T50" s="96">
        <f t="shared" si="4"/>
        <v>0</v>
      </c>
      <c r="U50" s="96">
        <f>SUM(T50)</f>
        <v>0</v>
      </c>
      <c r="V50" s="96">
        <v>0</v>
      </c>
      <c r="W50" s="96">
        <v>0</v>
      </c>
      <c r="X50" s="96">
        <v>0</v>
      </c>
      <c r="Y50" s="67"/>
    </row>
    <row r="51" spans="1:25" s="6" customFormat="1" ht="27" customHeight="1">
      <c r="A51" s="10"/>
      <c r="B51" s="11"/>
      <c r="C51" s="11"/>
      <c r="D51" s="44"/>
      <c r="E51" s="54" t="s">
        <v>595</v>
      </c>
      <c r="F51" s="162"/>
      <c r="G51" s="90">
        <v>100</v>
      </c>
      <c r="H51" s="90">
        <v>100</v>
      </c>
      <c r="I51" s="90">
        <v>0</v>
      </c>
      <c r="J51" s="90">
        <v>1500</v>
      </c>
      <c r="K51" s="162">
        <f t="shared" si="6"/>
        <v>1500</v>
      </c>
      <c r="L51" s="90">
        <v>0</v>
      </c>
      <c r="M51" s="96">
        <v>2000</v>
      </c>
      <c r="N51" s="96">
        <v>2000</v>
      </c>
      <c r="O51" s="96">
        <v>0</v>
      </c>
      <c r="P51" s="96">
        <f t="shared" si="1"/>
        <v>500</v>
      </c>
      <c r="Q51" s="96">
        <f t="shared" si="2"/>
        <v>500</v>
      </c>
      <c r="R51" s="96">
        <v>0</v>
      </c>
      <c r="S51" s="96">
        <v>0</v>
      </c>
      <c r="T51" s="96">
        <f t="shared" si="4"/>
        <v>0</v>
      </c>
      <c r="U51" s="96">
        <f>SUM(T51)</f>
        <v>0</v>
      </c>
      <c r="V51" s="96">
        <v>0</v>
      </c>
      <c r="W51" s="96">
        <v>0</v>
      </c>
      <c r="X51" s="96">
        <v>0</v>
      </c>
      <c r="Y51" s="67"/>
    </row>
    <row r="52" spans="1:25" s="6" customFormat="1" ht="27.75" customHeight="1">
      <c r="A52" s="10"/>
      <c r="B52" s="11"/>
      <c r="C52" s="11"/>
      <c r="D52" s="44"/>
      <c r="E52" s="56" t="s">
        <v>429</v>
      </c>
      <c r="F52" s="112" t="s">
        <v>428</v>
      </c>
      <c r="G52" s="90">
        <v>100</v>
      </c>
      <c r="H52" s="90">
        <v>100</v>
      </c>
      <c r="I52" s="90">
        <v>0</v>
      </c>
      <c r="J52" s="90">
        <v>1500</v>
      </c>
      <c r="K52" s="90">
        <f t="shared" si="6"/>
        <v>1500</v>
      </c>
      <c r="L52" s="90">
        <v>0</v>
      </c>
      <c r="M52" s="96">
        <v>2000</v>
      </c>
      <c r="N52" s="96">
        <v>2000</v>
      </c>
      <c r="O52" s="96">
        <v>0</v>
      </c>
      <c r="P52" s="96">
        <f t="shared" si="1"/>
        <v>500</v>
      </c>
      <c r="Q52" s="96">
        <f t="shared" si="2"/>
        <v>500</v>
      </c>
      <c r="R52" s="96">
        <v>0</v>
      </c>
      <c r="S52" s="96">
        <v>1000</v>
      </c>
      <c r="T52" s="96">
        <f t="shared" si="4"/>
        <v>1000</v>
      </c>
      <c r="U52" s="96">
        <v>0</v>
      </c>
      <c r="V52" s="96">
        <v>1000</v>
      </c>
      <c r="W52" s="96">
        <v>1000</v>
      </c>
      <c r="X52" s="96">
        <v>0</v>
      </c>
      <c r="Y52" s="67"/>
    </row>
    <row r="53" spans="1:25" s="6" customFormat="1" ht="20.25" customHeight="1">
      <c r="A53" s="10"/>
      <c r="B53" s="11"/>
      <c r="C53" s="11"/>
      <c r="D53" s="44"/>
      <c r="E53" s="56" t="s">
        <v>521</v>
      </c>
      <c r="F53" s="112" t="s">
        <v>520</v>
      </c>
      <c r="G53" s="90">
        <v>0</v>
      </c>
      <c r="H53" s="90">
        <v>0</v>
      </c>
      <c r="I53" s="90">
        <v>0</v>
      </c>
      <c r="J53" s="163">
        <v>0</v>
      </c>
      <c r="K53" s="163">
        <f t="shared" si="6"/>
        <v>0</v>
      </c>
      <c r="L53" s="90">
        <f t="shared" si="6"/>
        <v>0</v>
      </c>
      <c r="M53" s="96">
        <v>0</v>
      </c>
      <c r="N53" s="96">
        <v>0</v>
      </c>
      <c r="O53" s="96">
        <v>0</v>
      </c>
      <c r="P53" s="96">
        <f t="shared" si="1"/>
        <v>0</v>
      </c>
      <c r="Q53" s="96">
        <f t="shared" si="2"/>
        <v>0</v>
      </c>
      <c r="R53" s="96">
        <v>0</v>
      </c>
      <c r="S53" s="96">
        <v>0</v>
      </c>
      <c r="T53" s="96">
        <f t="shared" si="4"/>
        <v>0</v>
      </c>
      <c r="U53" s="96">
        <f>SUM(T53)</f>
        <v>0</v>
      </c>
      <c r="V53" s="96">
        <v>0</v>
      </c>
      <c r="W53" s="96">
        <v>0</v>
      </c>
      <c r="X53" s="96">
        <v>0</v>
      </c>
      <c r="Y53" s="67"/>
    </row>
    <row r="54" spans="1:25" s="6" customFormat="1" ht="20.25" customHeight="1">
      <c r="A54" s="10"/>
      <c r="B54" s="11"/>
      <c r="C54" s="11"/>
      <c r="D54" s="44"/>
      <c r="E54" s="56" t="s">
        <v>523</v>
      </c>
      <c r="F54" s="112" t="s">
        <v>522</v>
      </c>
      <c r="G54" s="90">
        <v>0</v>
      </c>
      <c r="H54" s="90">
        <v>0</v>
      </c>
      <c r="I54" s="90">
        <v>0</v>
      </c>
      <c r="J54" s="163">
        <v>0</v>
      </c>
      <c r="K54" s="163">
        <f t="shared" si="6"/>
        <v>0</v>
      </c>
      <c r="L54" s="90">
        <f t="shared" si="6"/>
        <v>0</v>
      </c>
      <c r="M54" s="96">
        <v>0</v>
      </c>
      <c r="N54" s="96">
        <v>0</v>
      </c>
      <c r="O54" s="96">
        <v>0</v>
      </c>
      <c r="P54" s="96">
        <f t="shared" si="1"/>
        <v>0</v>
      </c>
      <c r="Q54" s="96">
        <f t="shared" si="2"/>
        <v>0</v>
      </c>
      <c r="R54" s="96">
        <v>0</v>
      </c>
      <c r="S54" s="96">
        <v>0</v>
      </c>
      <c r="T54" s="96">
        <f t="shared" si="4"/>
        <v>0</v>
      </c>
      <c r="U54" s="96">
        <f>SUM(T54)</f>
        <v>0</v>
      </c>
      <c r="V54" s="96">
        <v>0</v>
      </c>
      <c r="W54" s="96">
        <v>0</v>
      </c>
      <c r="X54" s="96">
        <v>0</v>
      </c>
      <c r="Y54" s="67"/>
    </row>
    <row r="55" spans="1:25" ht="18.75" customHeight="1">
      <c r="A55" s="37" t="s">
        <v>204</v>
      </c>
      <c r="B55" s="38" t="s">
        <v>195</v>
      </c>
      <c r="C55" s="38" t="s">
        <v>199</v>
      </c>
      <c r="D55" s="38" t="s">
        <v>205</v>
      </c>
      <c r="E55" s="53" t="s">
        <v>206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67"/>
    </row>
    <row r="56" spans="1:25" ht="12.75" customHeight="1">
      <c r="A56" s="20"/>
      <c r="B56" s="22"/>
      <c r="C56" s="22"/>
      <c r="D56" s="52"/>
      <c r="E56" s="53" t="s">
        <v>5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67"/>
    </row>
    <row r="57" spans="1:25" s="6" customFormat="1" ht="39" customHeight="1">
      <c r="A57" s="10"/>
      <c r="B57" s="11"/>
      <c r="C57" s="11"/>
      <c r="D57" s="44"/>
      <c r="E57" s="54" t="s">
        <v>596</v>
      </c>
      <c r="F57" s="162"/>
      <c r="G57" s="162"/>
      <c r="H57" s="162"/>
      <c r="I57" s="162"/>
      <c r="J57" s="162"/>
      <c r="K57" s="162"/>
      <c r="L57" s="162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67"/>
    </row>
    <row r="58" spans="1:25" s="6" customFormat="1" ht="20.25" customHeight="1">
      <c r="A58" s="10"/>
      <c r="B58" s="11"/>
      <c r="C58" s="11"/>
      <c r="D58" s="44"/>
      <c r="E58" s="56" t="s">
        <v>420</v>
      </c>
      <c r="F58" s="112" t="s">
        <v>421</v>
      </c>
      <c r="G58" s="112"/>
      <c r="H58" s="112"/>
      <c r="I58" s="112"/>
      <c r="J58" s="112"/>
      <c r="K58" s="112"/>
      <c r="L58" s="112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67"/>
    </row>
    <row r="59" spans="1:25" s="6" customFormat="1" ht="21" customHeight="1">
      <c r="A59" s="15" t="s">
        <v>207</v>
      </c>
      <c r="B59" s="12" t="s">
        <v>195</v>
      </c>
      <c r="C59" s="12" t="s">
        <v>205</v>
      </c>
      <c r="D59" s="12" t="s">
        <v>196</v>
      </c>
      <c r="E59" s="54" t="s">
        <v>208</v>
      </c>
      <c r="F59" s="161"/>
      <c r="G59" s="161">
        <v>1670.4</v>
      </c>
      <c r="H59" s="161">
        <v>1670.4</v>
      </c>
      <c r="I59" s="161">
        <v>0</v>
      </c>
      <c r="J59" s="96">
        <v>1500</v>
      </c>
      <c r="K59" s="96">
        <v>1500</v>
      </c>
      <c r="L59" s="96">
        <v>0</v>
      </c>
      <c r="M59" s="96">
        <v>3270</v>
      </c>
      <c r="N59" s="96">
        <v>3270</v>
      </c>
      <c r="O59" s="96">
        <v>0</v>
      </c>
      <c r="P59" s="96">
        <f aca="true" t="shared" si="7" ref="P59:P65">SUM(M59-J59)</f>
        <v>1770</v>
      </c>
      <c r="Q59" s="96">
        <f aca="true" t="shared" si="8" ref="Q59:Q65">SUM(N59-K59)</f>
        <v>1770</v>
      </c>
      <c r="R59" s="96">
        <v>0</v>
      </c>
      <c r="S59" s="96">
        <v>3200</v>
      </c>
      <c r="T59" s="96">
        <v>3200</v>
      </c>
      <c r="U59" s="96">
        <v>0</v>
      </c>
      <c r="V59" s="96">
        <v>4000</v>
      </c>
      <c r="W59" s="96">
        <v>4000</v>
      </c>
      <c r="X59" s="96">
        <v>0</v>
      </c>
      <c r="Y59" s="67"/>
    </row>
    <row r="60" spans="1:25" ht="12.75" customHeight="1">
      <c r="A60" s="20"/>
      <c r="B60" s="22"/>
      <c r="C60" s="22"/>
      <c r="D60" s="52"/>
      <c r="E60" s="53" t="s">
        <v>201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67"/>
    </row>
    <row r="61" spans="1:25" ht="12.75" customHeight="1">
      <c r="A61" s="37" t="s">
        <v>209</v>
      </c>
      <c r="B61" s="38" t="s">
        <v>195</v>
      </c>
      <c r="C61" s="38" t="s">
        <v>205</v>
      </c>
      <c r="D61" s="38" t="s">
        <v>199</v>
      </c>
      <c r="E61" s="53" t="s">
        <v>210</v>
      </c>
      <c r="F61" s="96"/>
      <c r="G61" s="161">
        <v>1670.4</v>
      </c>
      <c r="H61" s="161">
        <v>1670.4</v>
      </c>
      <c r="I61" s="161">
        <v>0</v>
      </c>
      <c r="J61" s="96">
        <v>1500</v>
      </c>
      <c r="K61" s="96">
        <v>1500</v>
      </c>
      <c r="L61" s="96">
        <v>0</v>
      </c>
      <c r="M61" s="96">
        <v>3270</v>
      </c>
      <c r="N61" s="96">
        <v>3270</v>
      </c>
      <c r="O61" s="96">
        <v>0</v>
      </c>
      <c r="P61" s="96">
        <f t="shared" si="7"/>
        <v>1770</v>
      </c>
      <c r="Q61" s="96">
        <f t="shared" si="8"/>
        <v>1770</v>
      </c>
      <c r="R61" s="96">
        <v>0</v>
      </c>
      <c r="S61" s="96">
        <v>3200</v>
      </c>
      <c r="T61" s="96">
        <v>3200</v>
      </c>
      <c r="U61" s="96">
        <v>0</v>
      </c>
      <c r="V61" s="96">
        <v>4000</v>
      </c>
      <c r="W61" s="96">
        <v>4000</v>
      </c>
      <c r="X61" s="96">
        <v>0</v>
      </c>
      <c r="Y61" s="67"/>
    </row>
    <row r="62" spans="1:25" ht="12.75" customHeight="1">
      <c r="A62" s="20"/>
      <c r="B62" s="22"/>
      <c r="C62" s="22"/>
      <c r="D62" s="52"/>
      <c r="E62" s="53" t="s">
        <v>5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67"/>
    </row>
    <row r="63" spans="1:25" ht="12.75" customHeight="1">
      <c r="A63" s="20"/>
      <c r="B63" s="22"/>
      <c r="C63" s="22"/>
      <c r="D63" s="52"/>
      <c r="E63" s="21" t="s">
        <v>408</v>
      </c>
      <c r="F63" s="112">
        <v>4231</v>
      </c>
      <c r="G63" s="96">
        <v>990</v>
      </c>
      <c r="H63" s="96">
        <v>990</v>
      </c>
      <c r="I63" s="161">
        <v>0</v>
      </c>
      <c r="J63" s="96">
        <v>500</v>
      </c>
      <c r="K63" s="96">
        <f>SUM(J63)</f>
        <v>500</v>
      </c>
      <c r="L63" s="96">
        <v>0</v>
      </c>
      <c r="M63" s="96">
        <v>1000</v>
      </c>
      <c r="N63" s="96">
        <v>1000</v>
      </c>
      <c r="O63" s="96">
        <v>0</v>
      </c>
      <c r="P63" s="96">
        <f t="shared" si="7"/>
        <v>500</v>
      </c>
      <c r="Q63" s="96">
        <f t="shared" si="8"/>
        <v>500</v>
      </c>
      <c r="R63" s="96">
        <v>0</v>
      </c>
      <c r="S63" s="96">
        <v>700</v>
      </c>
      <c r="T63" s="96">
        <v>700</v>
      </c>
      <c r="U63" s="96">
        <v>0</v>
      </c>
      <c r="V63" s="96">
        <v>1000</v>
      </c>
      <c r="W63" s="96">
        <f>SUM(V63)</f>
        <v>1000</v>
      </c>
      <c r="X63" s="96">
        <v>0</v>
      </c>
      <c r="Y63" s="67"/>
    </row>
    <row r="64" spans="1:25" ht="12.75" customHeight="1">
      <c r="A64" s="20"/>
      <c r="B64" s="22"/>
      <c r="C64" s="22"/>
      <c r="D64" s="52"/>
      <c r="E64" s="21" t="s">
        <v>410</v>
      </c>
      <c r="F64" s="112">
        <v>4232</v>
      </c>
      <c r="G64" s="96">
        <v>680.4</v>
      </c>
      <c r="H64" s="96">
        <v>680.4</v>
      </c>
      <c r="I64" s="161">
        <v>0</v>
      </c>
      <c r="J64" s="96">
        <v>1000</v>
      </c>
      <c r="K64" s="96">
        <f>SUM(J64)</f>
        <v>1000</v>
      </c>
      <c r="L64" s="96">
        <v>0</v>
      </c>
      <c r="M64" s="96">
        <v>1270</v>
      </c>
      <c r="N64" s="96">
        <v>1270</v>
      </c>
      <c r="O64" s="96">
        <v>0</v>
      </c>
      <c r="P64" s="96">
        <f t="shared" si="7"/>
        <v>270</v>
      </c>
      <c r="Q64" s="96">
        <f t="shared" si="8"/>
        <v>270</v>
      </c>
      <c r="R64" s="96">
        <v>0</v>
      </c>
      <c r="S64" s="96">
        <v>1500</v>
      </c>
      <c r="T64" s="96">
        <f>SUM(S64)</f>
        <v>1500</v>
      </c>
      <c r="U64" s="96">
        <v>0</v>
      </c>
      <c r="V64" s="96">
        <v>1700</v>
      </c>
      <c r="W64" s="96">
        <f>SUM(V64)</f>
        <v>1700</v>
      </c>
      <c r="X64" s="96">
        <v>0</v>
      </c>
      <c r="Y64" s="67"/>
    </row>
    <row r="65" spans="1:25" ht="12.75" customHeight="1">
      <c r="A65" s="20"/>
      <c r="B65" s="22"/>
      <c r="C65" s="22"/>
      <c r="D65" s="22"/>
      <c r="E65" s="21" t="s">
        <v>416</v>
      </c>
      <c r="F65" s="110" t="s">
        <v>415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1000</v>
      </c>
      <c r="N65" s="96">
        <v>1000</v>
      </c>
      <c r="O65" s="96">
        <v>0</v>
      </c>
      <c r="P65" s="96">
        <f t="shared" si="7"/>
        <v>1000</v>
      </c>
      <c r="Q65" s="96">
        <f t="shared" si="8"/>
        <v>1000</v>
      </c>
      <c r="R65" s="96">
        <v>0</v>
      </c>
      <c r="S65" s="96">
        <v>1000</v>
      </c>
      <c r="T65" s="96">
        <f>SUM(S65)</f>
        <v>1000</v>
      </c>
      <c r="U65" s="96">
        <v>0</v>
      </c>
      <c r="V65" s="96">
        <v>1300</v>
      </c>
      <c r="W65" s="96">
        <f>SUM(V65)</f>
        <v>1300</v>
      </c>
      <c r="X65" s="96">
        <v>0</v>
      </c>
      <c r="Y65" s="67"/>
    </row>
    <row r="66" spans="1:25" s="6" customFormat="1" ht="46.5" customHeight="1">
      <c r="A66" s="10"/>
      <c r="B66" s="11"/>
      <c r="C66" s="11"/>
      <c r="D66" s="44"/>
      <c r="E66" s="54" t="s">
        <v>597</v>
      </c>
      <c r="F66" s="162"/>
      <c r="G66" s="162"/>
      <c r="H66" s="162"/>
      <c r="I66" s="162"/>
      <c r="J66" s="162"/>
      <c r="K66" s="162"/>
      <c r="L66" s="162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67"/>
    </row>
    <row r="67" spans="1:25" ht="12.75" customHeight="1">
      <c r="A67" s="20"/>
      <c r="B67" s="22"/>
      <c r="C67" s="22"/>
      <c r="D67" s="52"/>
      <c r="E67" s="53" t="s">
        <v>382</v>
      </c>
      <c r="F67" s="112" t="s">
        <v>381</v>
      </c>
      <c r="G67" s="112"/>
      <c r="H67" s="112"/>
      <c r="I67" s="112"/>
      <c r="J67" s="112"/>
      <c r="K67" s="112"/>
      <c r="L67" s="112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67"/>
    </row>
    <row r="68" spans="1:25" ht="12.75" customHeight="1">
      <c r="A68" s="20"/>
      <c r="B68" s="22"/>
      <c r="C68" s="22"/>
      <c r="D68" s="52"/>
      <c r="E68" s="53" t="s">
        <v>505</v>
      </c>
      <c r="F68" s="112" t="s">
        <v>506</v>
      </c>
      <c r="G68" s="112"/>
      <c r="H68" s="112"/>
      <c r="I68" s="112"/>
      <c r="J68" s="112"/>
      <c r="K68" s="112"/>
      <c r="L68" s="112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67"/>
    </row>
    <row r="69" spans="1:25" s="6" customFormat="1" ht="41.25" customHeight="1">
      <c r="A69" s="15" t="s">
        <v>211</v>
      </c>
      <c r="B69" s="12" t="s">
        <v>195</v>
      </c>
      <c r="C69" s="12" t="s">
        <v>212</v>
      </c>
      <c r="D69" s="12" t="s">
        <v>196</v>
      </c>
      <c r="E69" s="54" t="s">
        <v>213</v>
      </c>
      <c r="F69" s="161"/>
      <c r="G69" s="161"/>
      <c r="H69" s="161"/>
      <c r="I69" s="161"/>
      <c r="J69" s="161"/>
      <c r="K69" s="161"/>
      <c r="L69" s="161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67"/>
    </row>
    <row r="70" spans="1:25" ht="12.75" customHeight="1">
      <c r="A70" s="20"/>
      <c r="B70" s="22"/>
      <c r="C70" s="22"/>
      <c r="D70" s="52"/>
      <c r="E70" s="53" t="s">
        <v>201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67"/>
    </row>
    <row r="71" spans="1:25" s="6" customFormat="1" ht="29.25" customHeight="1">
      <c r="A71" s="15" t="s">
        <v>214</v>
      </c>
      <c r="B71" s="12" t="s">
        <v>195</v>
      </c>
      <c r="C71" s="12" t="s">
        <v>212</v>
      </c>
      <c r="D71" s="12" t="s">
        <v>199</v>
      </c>
      <c r="E71" s="56" t="s">
        <v>213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67"/>
    </row>
    <row r="72" spans="1:25" ht="12.75" customHeight="1">
      <c r="A72" s="20"/>
      <c r="B72" s="22"/>
      <c r="C72" s="22"/>
      <c r="D72" s="52"/>
      <c r="E72" s="53" t="s">
        <v>5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67"/>
    </row>
    <row r="73" spans="1:25" ht="20.25" customHeight="1">
      <c r="A73" s="20"/>
      <c r="B73" s="22"/>
      <c r="C73" s="22"/>
      <c r="D73" s="52"/>
      <c r="E73" s="57" t="s">
        <v>598</v>
      </c>
      <c r="F73" s="162"/>
      <c r="G73" s="162"/>
      <c r="H73" s="162"/>
      <c r="I73" s="162"/>
      <c r="J73" s="162"/>
      <c r="K73" s="162"/>
      <c r="L73" s="162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67"/>
    </row>
    <row r="74" spans="1:25" s="6" customFormat="1" ht="22.5" customHeight="1">
      <c r="A74" s="10"/>
      <c r="B74" s="11"/>
      <c r="C74" s="11"/>
      <c r="D74" s="44"/>
      <c r="E74" s="56" t="s">
        <v>538</v>
      </c>
      <c r="F74" s="112" t="s">
        <v>537</v>
      </c>
      <c r="G74" s="112"/>
      <c r="H74" s="112"/>
      <c r="I74" s="112"/>
      <c r="J74" s="112"/>
      <c r="K74" s="112"/>
      <c r="L74" s="112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67"/>
    </row>
    <row r="75" spans="1:25" ht="27" customHeight="1">
      <c r="A75" s="20"/>
      <c r="B75" s="22"/>
      <c r="C75" s="22"/>
      <c r="D75" s="52"/>
      <c r="E75" s="57" t="s">
        <v>599</v>
      </c>
      <c r="F75" s="162"/>
      <c r="G75" s="162"/>
      <c r="H75" s="162"/>
      <c r="I75" s="162"/>
      <c r="J75" s="162"/>
      <c r="K75" s="162"/>
      <c r="L75" s="162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67"/>
    </row>
    <row r="76" spans="1:25" s="6" customFormat="1" ht="22.5" customHeight="1">
      <c r="A76" s="10"/>
      <c r="B76" s="11"/>
      <c r="C76" s="11"/>
      <c r="D76" s="44"/>
      <c r="E76" s="56" t="s">
        <v>538</v>
      </c>
      <c r="F76" s="112" t="s">
        <v>537</v>
      </c>
      <c r="G76" s="112"/>
      <c r="H76" s="112"/>
      <c r="I76" s="112"/>
      <c r="J76" s="112"/>
      <c r="K76" s="112"/>
      <c r="L76" s="112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67"/>
    </row>
    <row r="77" spans="1:25" ht="26.25" customHeight="1">
      <c r="A77" s="20"/>
      <c r="B77" s="22"/>
      <c r="C77" s="22"/>
      <c r="D77" s="52"/>
      <c r="E77" s="57" t="s">
        <v>600</v>
      </c>
      <c r="F77" s="162"/>
      <c r="G77" s="162"/>
      <c r="H77" s="162"/>
      <c r="I77" s="162"/>
      <c r="J77" s="162"/>
      <c r="K77" s="162"/>
      <c r="L77" s="162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67"/>
    </row>
    <row r="78" spans="1:25" s="6" customFormat="1" ht="22.5" customHeight="1">
      <c r="A78" s="10"/>
      <c r="B78" s="11"/>
      <c r="C78" s="11"/>
      <c r="D78" s="44"/>
      <c r="E78" s="56" t="s">
        <v>538</v>
      </c>
      <c r="F78" s="112" t="s">
        <v>537</v>
      </c>
      <c r="G78" s="112"/>
      <c r="H78" s="112"/>
      <c r="I78" s="112"/>
      <c r="J78" s="112"/>
      <c r="K78" s="112"/>
      <c r="L78" s="112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67"/>
    </row>
    <row r="79" spans="1:25" ht="24.75" customHeight="1">
      <c r="A79" s="37" t="s">
        <v>215</v>
      </c>
      <c r="B79" s="38" t="s">
        <v>195</v>
      </c>
      <c r="C79" s="38" t="s">
        <v>216</v>
      </c>
      <c r="D79" s="38" t="s">
        <v>196</v>
      </c>
      <c r="E79" s="57" t="s">
        <v>217</v>
      </c>
      <c r="F79" s="161"/>
      <c r="G79" s="161"/>
      <c r="H79" s="161"/>
      <c r="I79" s="161"/>
      <c r="J79" s="161"/>
      <c r="K79" s="161"/>
      <c r="L79" s="161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67"/>
    </row>
    <row r="80" spans="1:25" ht="12.75" customHeight="1">
      <c r="A80" s="20"/>
      <c r="B80" s="22"/>
      <c r="C80" s="22"/>
      <c r="D80" s="52"/>
      <c r="E80" s="53" t="s">
        <v>201</v>
      </c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67"/>
    </row>
    <row r="81" spans="1:25" s="6" customFormat="1" ht="33" customHeight="1">
      <c r="A81" s="15" t="s">
        <v>218</v>
      </c>
      <c r="B81" s="12" t="s">
        <v>195</v>
      </c>
      <c r="C81" s="12" t="s">
        <v>216</v>
      </c>
      <c r="D81" s="12" t="s">
        <v>199</v>
      </c>
      <c r="E81" s="56" t="s">
        <v>217</v>
      </c>
      <c r="F81" s="96"/>
      <c r="G81" s="73">
        <f>SUM(H81,I81)</f>
        <v>1042.8</v>
      </c>
      <c r="H81" s="73">
        <v>1042.8</v>
      </c>
      <c r="I81" s="96">
        <v>0</v>
      </c>
      <c r="J81" s="96">
        <v>2500</v>
      </c>
      <c r="K81" s="96">
        <v>2500</v>
      </c>
      <c r="L81" s="96">
        <v>0</v>
      </c>
      <c r="M81" s="96">
        <v>2950</v>
      </c>
      <c r="N81" s="96">
        <v>2950</v>
      </c>
      <c r="O81" s="96">
        <v>0</v>
      </c>
      <c r="P81" s="96">
        <f>SUM(M81-J81)</f>
        <v>450</v>
      </c>
      <c r="Q81" s="96">
        <f>SUM(N81-K81)</f>
        <v>450</v>
      </c>
      <c r="R81" s="96">
        <f>SUM(O81-L81)</f>
        <v>0</v>
      </c>
      <c r="S81" s="96">
        <v>2580</v>
      </c>
      <c r="T81" s="96">
        <v>2580</v>
      </c>
      <c r="U81" s="96">
        <f>SUM(R81-O81)</f>
        <v>0</v>
      </c>
      <c r="V81" s="96">
        <v>2250</v>
      </c>
      <c r="W81" s="96">
        <v>2250</v>
      </c>
      <c r="X81" s="96">
        <v>0</v>
      </c>
      <c r="Y81" s="67"/>
    </row>
    <row r="82" spans="1:25" ht="19.5" customHeight="1">
      <c r="A82" s="20"/>
      <c r="B82" s="22"/>
      <c r="C82" s="22"/>
      <c r="D82" s="52"/>
      <c r="E82" s="53" t="s">
        <v>5</v>
      </c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67"/>
    </row>
    <row r="83" spans="1:25" ht="49.5" customHeight="1">
      <c r="A83" s="20"/>
      <c r="B83" s="22"/>
      <c r="C83" s="22"/>
      <c r="D83" s="52"/>
      <c r="E83" s="57" t="s">
        <v>601</v>
      </c>
      <c r="F83" s="162"/>
      <c r="G83" s="90">
        <v>181.8</v>
      </c>
      <c r="H83" s="90">
        <v>181.8</v>
      </c>
      <c r="I83" s="90">
        <v>0</v>
      </c>
      <c r="J83" s="90">
        <v>300</v>
      </c>
      <c r="K83" s="90">
        <v>300</v>
      </c>
      <c r="L83" s="90">
        <v>0</v>
      </c>
      <c r="M83" s="96">
        <v>400</v>
      </c>
      <c r="N83" s="96">
        <v>400</v>
      </c>
      <c r="O83" s="96">
        <v>0</v>
      </c>
      <c r="P83" s="96">
        <f aca="true" t="shared" si="9" ref="P83:P88">SUM(M83-J83)</f>
        <v>100</v>
      </c>
      <c r="Q83" s="96">
        <f aca="true" t="shared" si="10" ref="Q83:R87">SUM(N83-K83)</f>
        <v>100</v>
      </c>
      <c r="R83" s="96">
        <f t="shared" si="10"/>
        <v>0</v>
      </c>
      <c r="S83" s="96">
        <v>400</v>
      </c>
      <c r="T83" s="96">
        <v>400</v>
      </c>
      <c r="U83" s="96">
        <f aca="true" t="shared" si="11" ref="U83:U88">SUM(R83-O83)</f>
        <v>0</v>
      </c>
      <c r="V83" s="96">
        <v>450</v>
      </c>
      <c r="W83" s="96">
        <v>450</v>
      </c>
      <c r="X83" s="96">
        <v>0</v>
      </c>
      <c r="Y83" s="67"/>
    </row>
    <row r="84" spans="1:25" s="6" customFormat="1" ht="21" customHeight="1">
      <c r="A84" s="10"/>
      <c r="B84" s="11"/>
      <c r="C84" s="11"/>
      <c r="D84" s="44"/>
      <c r="E84" s="56" t="s">
        <v>500</v>
      </c>
      <c r="F84" s="112" t="s">
        <v>501</v>
      </c>
      <c r="G84" s="90">
        <v>181.8</v>
      </c>
      <c r="H84" s="90">
        <v>181.8</v>
      </c>
      <c r="I84" s="90">
        <v>0</v>
      </c>
      <c r="J84" s="90">
        <v>300</v>
      </c>
      <c r="K84" s="90">
        <v>300</v>
      </c>
      <c r="L84" s="90">
        <v>0</v>
      </c>
      <c r="M84" s="96">
        <v>400</v>
      </c>
      <c r="N84" s="96">
        <v>400</v>
      </c>
      <c r="O84" s="96">
        <v>0</v>
      </c>
      <c r="P84" s="96">
        <f t="shared" si="9"/>
        <v>100</v>
      </c>
      <c r="Q84" s="96">
        <f t="shared" si="10"/>
        <v>100</v>
      </c>
      <c r="R84" s="96">
        <f t="shared" si="10"/>
        <v>0</v>
      </c>
      <c r="S84" s="96">
        <v>400</v>
      </c>
      <c r="T84" s="96">
        <v>400</v>
      </c>
      <c r="U84" s="96">
        <f t="shared" si="11"/>
        <v>0</v>
      </c>
      <c r="V84" s="96">
        <v>450</v>
      </c>
      <c r="W84" s="96">
        <v>450</v>
      </c>
      <c r="X84" s="96">
        <v>0</v>
      </c>
      <c r="Y84" s="67"/>
    </row>
    <row r="85" spans="1:25" ht="36.75" customHeight="1">
      <c r="A85" s="20"/>
      <c r="B85" s="22"/>
      <c r="C85" s="22"/>
      <c r="D85" s="52"/>
      <c r="E85" s="57" t="s">
        <v>602</v>
      </c>
      <c r="F85" s="162"/>
      <c r="G85" s="162">
        <v>861</v>
      </c>
      <c r="H85" s="162">
        <v>861</v>
      </c>
      <c r="I85" s="164">
        <v>2200</v>
      </c>
      <c r="J85" s="164">
        <v>2200</v>
      </c>
      <c r="K85" s="162">
        <v>0</v>
      </c>
      <c r="L85" s="90">
        <v>0</v>
      </c>
      <c r="M85" s="96">
        <v>2550</v>
      </c>
      <c r="N85" s="96">
        <v>2550</v>
      </c>
      <c r="O85" s="96">
        <v>0</v>
      </c>
      <c r="P85" s="96">
        <f t="shared" si="9"/>
        <v>350</v>
      </c>
      <c r="Q85" s="96">
        <f>SUM(N85-K85)</f>
        <v>2550</v>
      </c>
      <c r="R85" s="96">
        <f t="shared" si="10"/>
        <v>0</v>
      </c>
      <c r="S85" s="96">
        <v>2180</v>
      </c>
      <c r="T85" s="96">
        <v>2180</v>
      </c>
      <c r="U85" s="96">
        <f t="shared" si="11"/>
        <v>0</v>
      </c>
      <c r="V85" s="96">
        <v>1800</v>
      </c>
      <c r="W85" s="96">
        <v>1800</v>
      </c>
      <c r="X85" s="96">
        <v>0</v>
      </c>
      <c r="Y85" s="67"/>
    </row>
    <row r="86" spans="1:25" s="6" customFormat="1" ht="15.75" customHeight="1">
      <c r="A86" s="10"/>
      <c r="B86" s="11"/>
      <c r="C86" s="11"/>
      <c r="D86" s="44"/>
      <c r="E86" s="56" t="s">
        <v>425</v>
      </c>
      <c r="F86" s="112" t="s">
        <v>424</v>
      </c>
      <c r="G86" s="90">
        <v>856</v>
      </c>
      <c r="H86" s="90">
        <v>856</v>
      </c>
      <c r="I86" s="90">
        <v>2100</v>
      </c>
      <c r="J86" s="90">
        <v>2100</v>
      </c>
      <c r="K86" s="90">
        <v>0</v>
      </c>
      <c r="L86" s="90">
        <v>0</v>
      </c>
      <c r="M86" s="96">
        <v>2500</v>
      </c>
      <c r="N86" s="96">
        <v>2500</v>
      </c>
      <c r="O86" s="96">
        <v>0</v>
      </c>
      <c r="P86" s="96">
        <f t="shared" si="9"/>
        <v>400</v>
      </c>
      <c r="Q86" s="96">
        <f>SUM(N86-K86)</f>
        <v>2500</v>
      </c>
      <c r="R86" s="96">
        <f t="shared" si="10"/>
        <v>0</v>
      </c>
      <c r="S86" s="96">
        <v>2130</v>
      </c>
      <c r="T86" s="96">
        <v>2130</v>
      </c>
      <c r="U86" s="96">
        <f t="shared" si="11"/>
        <v>0</v>
      </c>
      <c r="V86" s="96">
        <v>1750</v>
      </c>
      <c r="W86" s="96">
        <v>1750</v>
      </c>
      <c r="X86" s="96">
        <v>0</v>
      </c>
      <c r="Y86" s="67"/>
    </row>
    <row r="87" spans="1:25" s="6" customFormat="1" ht="15.75" customHeight="1">
      <c r="A87" s="10"/>
      <c r="B87" s="11"/>
      <c r="C87" s="11"/>
      <c r="D87" s="44"/>
      <c r="E87" s="56" t="s">
        <v>500</v>
      </c>
      <c r="F87" s="112" t="s">
        <v>501</v>
      </c>
      <c r="G87" s="90">
        <v>5</v>
      </c>
      <c r="H87" s="90">
        <v>5</v>
      </c>
      <c r="I87" s="90">
        <v>100</v>
      </c>
      <c r="J87" s="90">
        <v>100</v>
      </c>
      <c r="K87" s="90">
        <v>0</v>
      </c>
      <c r="L87" s="90">
        <v>0</v>
      </c>
      <c r="M87" s="96">
        <v>50</v>
      </c>
      <c r="N87" s="96">
        <v>50</v>
      </c>
      <c r="O87" s="96">
        <v>0</v>
      </c>
      <c r="P87" s="96">
        <f t="shared" si="9"/>
        <v>-50</v>
      </c>
      <c r="Q87" s="96">
        <f>SUM(N87-K87)</f>
        <v>50</v>
      </c>
      <c r="R87" s="96">
        <f t="shared" si="10"/>
        <v>0</v>
      </c>
      <c r="S87" s="96">
        <v>50</v>
      </c>
      <c r="T87" s="96">
        <v>50</v>
      </c>
      <c r="U87" s="96">
        <f t="shared" si="11"/>
        <v>0</v>
      </c>
      <c r="V87" s="96">
        <v>50</v>
      </c>
      <c r="W87" s="96">
        <v>50</v>
      </c>
      <c r="X87" s="96">
        <v>0</v>
      </c>
      <c r="Y87" s="67"/>
    </row>
    <row r="88" spans="1:25" s="6" customFormat="1" ht="25.5" customHeight="1">
      <c r="A88" s="15" t="s">
        <v>219</v>
      </c>
      <c r="B88" s="12" t="s">
        <v>220</v>
      </c>
      <c r="C88" s="12" t="s">
        <v>196</v>
      </c>
      <c r="D88" s="12" t="s">
        <v>196</v>
      </c>
      <c r="E88" s="50" t="s">
        <v>221</v>
      </c>
      <c r="F88" s="158"/>
      <c r="G88" s="165">
        <v>300</v>
      </c>
      <c r="H88" s="165">
        <v>0</v>
      </c>
      <c r="I88" s="165">
        <v>300</v>
      </c>
      <c r="J88" s="162">
        <v>400</v>
      </c>
      <c r="K88" s="162">
        <v>400</v>
      </c>
      <c r="L88" s="90">
        <v>0</v>
      </c>
      <c r="M88" s="162">
        <v>400</v>
      </c>
      <c r="N88" s="162">
        <v>400</v>
      </c>
      <c r="O88" s="90">
        <v>0</v>
      </c>
      <c r="P88" s="96">
        <f t="shared" si="9"/>
        <v>0</v>
      </c>
      <c r="Q88" s="96">
        <f>SUM(N88-K88)</f>
        <v>0</v>
      </c>
      <c r="R88" s="96">
        <f>SUM(O88-L88)</f>
        <v>0</v>
      </c>
      <c r="S88" s="96">
        <v>1000</v>
      </c>
      <c r="T88" s="96">
        <f>SUM(S88)</f>
        <v>1000</v>
      </c>
      <c r="U88" s="96">
        <f t="shared" si="11"/>
        <v>0</v>
      </c>
      <c r="V88" s="96">
        <v>1000</v>
      </c>
      <c r="W88" s="96">
        <f>SUM(V88)</f>
        <v>1000</v>
      </c>
      <c r="X88" s="96">
        <f>SUM(U88-R88)</f>
        <v>0</v>
      </c>
      <c r="Y88" s="67"/>
    </row>
    <row r="89" spans="1:25" s="6" customFormat="1" ht="19.5" customHeight="1">
      <c r="A89" s="10"/>
      <c r="B89" s="11"/>
      <c r="C89" s="11"/>
      <c r="D89" s="44"/>
      <c r="E89" s="56" t="s">
        <v>5</v>
      </c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67"/>
    </row>
    <row r="90" spans="1:25" s="6" customFormat="1" ht="19.5" customHeight="1">
      <c r="A90" s="15" t="s">
        <v>222</v>
      </c>
      <c r="B90" s="12" t="s">
        <v>220</v>
      </c>
      <c r="C90" s="12" t="s">
        <v>223</v>
      </c>
      <c r="D90" s="12" t="s">
        <v>196</v>
      </c>
      <c r="E90" s="54" t="s">
        <v>224</v>
      </c>
      <c r="F90" s="161"/>
      <c r="G90" s="165">
        <v>300</v>
      </c>
      <c r="H90" s="165">
        <v>0</v>
      </c>
      <c r="I90" s="165">
        <v>300</v>
      </c>
      <c r="J90" s="162">
        <v>400</v>
      </c>
      <c r="K90" s="162">
        <v>400</v>
      </c>
      <c r="L90" s="90">
        <v>0</v>
      </c>
      <c r="M90" s="162">
        <v>400</v>
      </c>
      <c r="N90" s="162">
        <v>400</v>
      </c>
      <c r="O90" s="90">
        <v>0</v>
      </c>
      <c r="P90" s="96">
        <f>SUM(M90-J90)</f>
        <v>0</v>
      </c>
      <c r="Q90" s="96">
        <f>SUM(N90-K90)</f>
        <v>0</v>
      </c>
      <c r="R90" s="96">
        <f>SUM(O90-L90)</f>
        <v>0</v>
      </c>
      <c r="S90" s="96">
        <v>1000</v>
      </c>
      <c r="T90" s="96">
        <f>SUM(S90)</f>
        <v>1000</v>
      </c>
      <c r="U90" s="96">
        <f>SUM(R90-O90)</f>
        <v>0</v>
      </c>
      <c r="V90" s="96">
        <v>1000</v>
      </c>
      <c r="W90" s="96">
        <f>SUM(V90)</f>
        <v>1000</v>
      </c>
      <c r="X90" s="96">
        <f>SUM(U90-R90)</f>
        <v>0</v>
      </c>
      <c r="Y90" s="67"/>
    </row>
    <row r="91" spans="1:25" s="6" customFormat="1" ht="20.25" customHeight="1">
      <c r="A91" s="10"/>
      <c r="B91" s="11"/>
      <c r="C91" s="11"/>
      <c r="D91" s="44"/>
      <c r="E91" s="56" t="s">
        <v>201</v>
      </c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67"/>
    </row>
    <row r="92" spans="1:25" s="6" customFormat="1" ht="19.5" customHeight="1">
      <c r="A92" s="15" t="s">
        <v>225</v>
      </c>
      <c r="B92" s="12" t="s">
        <v>220</v>
      </c>
      <c r="C92" s="12" t="s">
        <v>223</v>
      </c>
      <c r="D92" s="12" t="s">
        <v>199</v>
      </c>
      <c r="E92" s="56" t="s">
        <v>224</v>
      </c>
      <c r="F92" s="96"/>
      <c r="G92" s="165">
        <v>300</v>
      </c>
      <c r="H92" s="165">
        <v>0</v>
      </c>
      <c r="I92" s="165">
        <v>300</v>
      </c>
      <c r="J92" s="162">
        <v>400</v>
      </c>
      <c r="K92" s="162">
        <v>400</v>
      </c>
      <c r="L92" s="90">
        <v>0</v>
      </c>
      <c r="M92" s="162">
        <v>400</v>
      </c>
      <c r="N92" s="162">
        <v>400</v>
      </c>
      <c r="O92" s="90">
        <v>0</v>
      </c>
      <c r="P92" s="96">
        <f>SUM(M92-J92)</f>
        <v>0</v>
      </c>
      <c r="Q92" s="96">
        <f>SUM(N92-K92)</f>
        <v>0</v>
      </c>
      <c r="R92" s="96">
        <f>SUM(O92-L92)</f>
        <v>0</v>
      </c>
      <c r="S92" s="96">
        <v>1000</v>
      </c>
      <c r="T92" s="96">
        <f>SUM(S92)</f>
        <v>1000</v>
      </c>
      <c r="U92" s="96">
        <f>SUM(R92-O92)</f>
        <v>0</v>
      </c>
      <c r="V92" s="96">
        <v>1000</v>
      </c>
      <c r="W92" s="96">
        <f>SUM(V92)</f>
        <v>1000</v>
      </c>
      <c r="X92" s="96">
        <f>SUM(U92-R92)</f>
        <v>0</v>
      </c>
      <c r="Y92" s="67"/>
    </row>
    <row r="93" spans="1:25" s="6" customFormat="1" ht="20.25" customHeight="1">
      <c r="A93" s="10"/>
      <c r="B93" s="11"/>
      <c r="C93" s="11"/>
      <c r="D93" s="44"/>
      <c r="E93" s="56" t="s">
        <v>5</v>
      </c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67"/>
    </row>
    <row r="94" spans="1:25" s="6" customFormat="1" ht="30" customHeight="1">
      <c r="A94" s="10"/>
      <c r="B94" s="11"/>
      <c r="C94" s="11"/>
      <c r="D94" s="44"/>
      <c r="E94" s="54" t="s">
        <v>603</v>
      </c>
      <c r="F94" s="162"/>
      <c r="G94" s="165">
        <v>300</v>
      </c>
      <c r="H94" s="165">
        <v>0</v>
      </c>
      <c r="I94" s="165">
        <v>300</v>
      </c>
      <c r="J94" s="162">
        <v>400</v>
      </c>
      <c r="K94" s="162">
        <v>400</v>
      </c>
      <c r="L94" s="90">
        <v>0</v>
      </c>
      <c r="M94" s="162">
        <v>400</v>
      </c>
      <c r="N94" s="162">
        <v>400</v>
      </c>
      <c r="O94" s="90">
        <v>0</v>
      </c>
      <c r="P94" s="96">
        <f aca="true" t="shared" si="12" ref="P94:R99">SUM(M94-J94)</f>
        <v>0</v>
      </c>
      <c r="Q94" s="96">
        <f t="shared" si="12"/>
        <v>0</v>
      </c>
      <c r="R94" s="96">
        <f t="shared" si="12"/>
        <v>0</v>
      </c>
      <c r="S94" s="96">
        <v>1000</v>
      </c>
      <c r="T94" s="96">
        <f aca="true" t="shared" si="13" ref="T94:T99">SUM(S94)</f>
        <v>1000</v>
      </c>
      <c r="U94" s="96">
        <f aca="true" t="shared" si="14" ref="U94:U99">SUM(R94-O94)</f>
        <v>0</v>
      </c>
      <c r="V94" s="96">
        <v>1000</v>
      </c>
      <c r="W94" s="96">
        <f aca="true" t="shared" si="15" ref="W94:W99">SUM(V94)</f>
        <v>1000</v>
      </c>
      <c r="X94" s="96">
        <f aca="true" t="shared" si="16" ref="X94:X99">SUM(U94-R94)</f>
        <v>0</v>
      </c>
      <c r="Y94" s="67"/>
    </row>
    <row r="95" spans="1:25" s="6" customFormat="1" ht="18.75" customHeight="1">
      <c r="A95" s="10"/>
      <c r="B95" s="11"/>
      <c r="C95" s="11"/>
      <c r="D95" s="44"/>
      <c r="E95" s="56" t="s">
        <v>394</v>
      </c>
      <c r="F95" s="112" t="s">
        <v>393</v>
      </c>
      <c r="G95" s="90">
        <v>0</v>
      </c>
      <c r="H95" s="90">
        <v>0</v>
      </c>
      <c r="I95" s="90">
        <v>0</v>
      </c>
      <c r="J95" s="112"/>
      <c r="K95" s="90">
        <v>0</v>
      </c>
      <c r="L95" s="90">
        <v>0</v>
      </c>
      <c r="M95" s="112"/>
      <c r="N95" s="90">
        <v>0</v>
      </c>
      <c r="O95" s="90">
        <v>0</v>
      </c>
      <c r="P95" s="96">
        <f t="shared" si="12"/>
        <v>0</v>
      </c>
      <c r="Q95" s="96">
        <f t="shared" si="12"/>
        <v>0</v>
      </c>
      <c r="R95" s="96">
        <f t="shared" si="12"/>
        <v>0</v>
      </c>
      <c r="S95" s="96">
        <v>0</v>
      </c>
      <c r="T95" s="96">
        <f t="shared" si="13"/>
        <v>0</v>
      </c>
      <c r="U95" s="96">
        <f t="shared" si="14"/>
        <v>0</v>
      </c>
      <c r="V95" s="96">
        <v>0</v>
      </c>
      <c r="W95" s="96">
        <f t="shared" si="15"/>
        <v>0</v>
      </c>
      <c r="X95" s="96">
        <f t="shared" si="16"/>
        <v>0</v>
      </c>
      <c r="Y95" s="67"/>
    </row>
    <row r="96" spans="1:25" s="6" customFormat="1" ht="18.75" customHeight="1">
      <c r="A96" s="10"/>
      <c r="B96" s="11"/>
      <c r="C96" s="11"/>
      <c r="D96" s="44"/>
      <c r="E96" s="56" t="s">
        <v>425</v>
      </c>
      <c r="F96" s="112" t="s">
        <v>424</v>
      </c>
      <c r="G96" s="90">
        <v>0</v>
      </c>
      <c r="H96" s="90">
        <v>0</v>
      </c>
      <c r="I96" s="90">
        <v>0</v>
      </c>
      <c r="J96" s="90">
        <v>400</v>
      </c>
      <c r="K96" s="90">
        <v>400</v>
      </c>
      <c r="L96" s="90">
        <v>0</v>
      </c>
      <c r="M96" s="90">
        <v>400</v>
      </c>
      <c r="N96" s="90">
        <v>400</v>
      </c>
      <c r="O96" s="90">
        <v>0</v>
      </c>
      <c r="P96" s="96">
        <f t="shared" si="12"/>
        <v>0</v>
      </c>
      <c r="Q96" s="96">
        <f t="shared" si="12"/>
        <v>0</v>
      </c>
      <c r="R96" s="96">
        <f t="shared" si="12"/>
        <v>0</v>
      </c>
      <c r="S96" s="96">
        <v>1000</v>
      </c>
      <c r="T96" s="96">
        <v>1000</v>
      </c>
      <c r="U96" s="96">
        <f t="shared" si="14"/>
        <v>0</v>
      </c>
      <c r="V96" s="96">
        <v>1000</v>
      </c>
      <c r="W96" s="96">
        <v>1000</v>
      </c>
      <c r="X96" s="96">
        <f t="shared" si="16"/>
        <v>0</v>
      </c>
      <c r="Y96" s="67"/>
    </row>
    <row r="97" spans="1:25" s="6" customFormat="1" ht="18.75" customHeight="1">
      <c r="A97" s="10"/>
      <c r="B97" s="11"/>
      <c r="C97" s="11"/>
      <c r="D97" s="44"/>
      <c r="E97" s="56" t="s">
        <v>523</v>
      </c>
      <c r="F97" s="112" t="s">
        <v>522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6">
        <v>0</v>
      </c>
      <c r="N97" s="96">
        <v>0</v>
      </c>
      <c r="O97" s="90">
        <v>0</v>
      </c>
      <c r="P97" s="96">
        <f t="shared" si="12"/>
        <v>0</v>
      </c>
      <c r="Q97" s="96">
        <f t="shared" si="12"/>
        <v>0</v>
      </c>
      <c r="R97" s="96">
        <f t="shared" si="12"/>
        <v>0</v>
      </c>
      <c r="S97" s="96">
        <v>0</v>
      </c>
      <c r="T97" s="96">
        <f t="shared" si="13"/>
        <v>0</v>
      </c>
      <c r="U97" s="96">
        <f t="shared" si="14"/>
        <v>0</v>
      </c>
      <c r="V97" s="96">
        <v>0</v>
      </c>
      <c r="W97" s="96">
        <f t="shared" si="15"/>
        <v>0</v>
      </c>
      <c r="X97" s="96">
        <f t="shared" si="16"/>
        <v>0</v>
      </c>
      <c r="Y97" s="67"/>
    </row>
    <row r="98" spans="1:25" s="6" customFormat="1" ht="18.75" customHeight="1">
      <c r="A98" s="10"/>
      <c r="B98" s="11"/>
      <c r="C98" s="11"/>
      <c r="D98" s="44"/>
      <c r="E98" s="56" t="s">
        <v>529</v>
      </c>
      <c r="F98" s="112" t="s">
        <v>528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0</v>
      </c>
      <c r="N98" s="90">
        <v>0</v>
      </c>
      <c r="O98" s="90">
        <v>0</v>
      </c>
      <c r="P98" s="96">
        <f t="shared" si="12"/>
        <v>0</v>
      </c>
      <c r="Q98" s="96">
        <f t="shared" si="12"/>
        <v>0</v>
      </c>
      <c r="R98" s="96">
        <f t="shared" si="12"/>
        <v>0</v>
      </c>
      <c r="S98" s="96">
        <v>0</v>
      </c>
      <c r="T98" s="96">
        <f t="shared" si="13"/>
        <v>0</v>
      </c>
      <c r="U98" s="96">
        <f t="shared" si="14"/>
        <v>0</v>
      </c>
      <c r="V98" s="96">
        <v>0</v>
      </c>
      <c r="W98" s="96">
        <f t="shared" si="15"/>
        <v>0</v>
      </c>
      <c r="X98" s="96">
        <f t="shared" si="16"/>
        <v>0</v>
      </c>
      <c r="Y98" s="67"/>
    </row>
    <row r="99" spans="1:25" s="6" customFormat="1" ht="18.75" customHeight="1">
      <c r="A99" s="10"/>
      <c r="B99" s="11"/>
      <c r="C99" s="11"/>
      <c r="D99" s="44"/>
      <c r="E99" s="56" t="s">
        <v>531</v>
      </c>
      <c r="F99" s="112" t="s">
        <v>532</v>
      </c>
      <c r="G99" s="165">
        <v>300</v>
      </c>
      <c r="H99" s="165">
        <v>0</v>
      </c>
      <c r="I99" s="165">
        <v>300</v>
      </c>
      <c r="J99" s="90">
        <v>0</v>
      </c>
      <c r="K99" s="90">
        <v>0</v>
      </c>
      <c r="L99" s="90">
        <v>0</v>
      </c>
      <c r="M99" s="90">
        <v>0</v>
      </c>
      <c r="N99" s="90">
        <v>0</v>
      </c>
      <c r="O99" s="90">
        <v>0</v>
      </c>
      <c r="P99" s="96">
        <f t="shared" si="12"/>
        <v>0</v>
      </c>
      <c r="Q99" s="96">
        <f t="shared" si="12"/>
        <v>0</v>
      </c>
      <c r="R99" s="96">
        <f t="shared" si="12"/>
        <v>0</v>
      </c>
      <c r="S99" s="96">
        <v>0</v>
      </c>
      <c r="T99" s="96">
        <f t="shared" si="13"/>
        <v>0</v>
      </c>
      <c r="U99" s="96">
        <f t="shared" si="14"/>
        <v>0</v>
      </c>
      <c r="V99" s="96">
        <v>0</v>
      </c>
      <c r="W99" s="96">
        <f t="shared" si="15"/>
        <v>0</v>
      </c>
      <c r="X99" s="96">
        <f t="shared" si="16"/>
        <v>0</v>
      </c>
      <c r="Y99" s="67"/>
    </row>
    <row r="100" spans="1:25" s="6" customFormat="1" ht="19.5" customHeight="1">
      <c r="A100" s="15" t="s">
        <v>226</v>
      </c>
      <c r="B100" s="12" t="s">
        <v>220</v>
      </c>
      <c r="C100" s="12" t="s">
        <v>212</v>
      </c>
      <c r="D100" s="12" t="s">
        <v>196</v>
      </c>
      <c r="E100" s="54" t="s">
        <v>227</v>
      </c>
      <c r="F100" s="161"/>
      <c r="G100" s="161"/>
      <c r="H100" s="161"/>
      <c r="I100" s="161"/>
      <c r="J100" s="161"/>
      <c r="K100" s="161"/>
      <c r="L100" s="161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67"/>
    </row>
    <row r="101" spans="1:25" ht="12.75" customHeight="1">
      <c r="A101" s="20"/>
      <c r="B101" s="22"/>
      <c r="C101" s="22"/>
      <c r="D101" s="52"/>
      <c r="E101" s="53" t="s">
        <v>201</v>
      </c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67"/>
    </row>
    <row r="102" spans="1:25" s="6" customFormat="1" ht="26.25" customHeight="1">
      <c r="A102" s="15" t="s">
        <v>228</v>
      </c>
      <c r="B102" s="12" t="s">
        <v>220</v>
      </c>
      <c r="C102" s="12" t="s">
        <v>212</v>
      </c>
      <c r="D102" s="12" t="s">
        <v>199</v>
      </c>
      <c r="E102" s="56" t="s">
        <v>227</v>
      </c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67"/>
    </row>
    <row r="103" spans="1:25" ht="12.75" customHeight="1">
      <c r="A103" s="20"/>
      <c r="B103" s="22"/>
      <c r="C103" s="22"/>
      <c r="D103" s="52"/>
      <c r="E103" s="53" t="s">
        <v>5</v>
      </c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67"/>
    </row>
    <row r="104" spans="1:25" s="6" customFormat="1" ht="40.5" customHeight="1">
      <c r="A104" s="10"/>
      <c r="B104" s="11"/>
      <c r="C104" s="11"/>
      <c r="D104" s="44"/>
      <c r="E104" s="54" t="s">
        <v>604</v>
      </c>
      <c r="F104" s="162"/>
      <c r="G104" s="162"/>
      <c r="H104" s="162"/>
      <c r="I104" s="162"/>
      <c r="J104" s="162"/>
      <c r="K104" s="162"/>
      <c r="L104" s="162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67"/>
    </row>
    <row r="105" spans="1:25" s="6" customFormat="1" ht="18" customHeight="1">
      <c r="A105" s="10"/>
      <c r="B105" s="11"/>
      <c r="C105" s="11"/>
      <c r="D105" s="44"/>
      <c r="E105" s="56" t="s">
        <v>420</v>
      </c>
      <c r="F105" s="112" t="s">
        <v>421</v>
      </c>
      <c r="G105" s="112"/>
      <c r="H105" s="112"/>
      <c r="I105" s="112"/>
      <c r="J105" s="112"/>
      <c r="K105" s="112"/>
      <c r="L105" s="112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67"/>
    </row>
    <row r="106" spans="1:25" s="6" customFormat="1" ht="40.5" customHeight="1">
      <c r="A106" s="10"/>
      <c r="B106" s="11"/>
      <c r="C106" s="11"/>
      <c r="D106" s="44"/>
      <c r="E106" s="54" t="s">
        <v>605</v>
      </c>
      <c r="F106" s="162"/>
      <c r="G106" s="162"/>
      <c r="H106" s="162"/>
      <c r="I106" s="162"/>
      <c r="J106" s="162"/>
      <c r="K106" s="162"/>
      <c r="L106" s="162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67"/>
    </row>
    <row r="107" spans="1:25" ht="12.75" customHeight="1">
      <c r="A107" s="20"/>
      <c r="B107" s="22"/>
      <c r="C107" s="22"/>
      <c r="D107" s="52"/>
      <c r="E107" s="53" t="s">
        <v>455</v>
      </c>
      <c r="F107" s="112" t="s">
        <v>456</v>
      </c>
      <c r="G107" s="112"/>
      <c r="H107" s="112"/>
      <c r="I107" s="112"/>
      <c r="J107" s="112"/>
      <c r="K107" s="112"/>
      <c r="L107" s="112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67"/>
    </row>
    <row r="108" spans="1:25" s="6" customFormat="1" ht="19.5" customHeight="1">
      <c r="A108" s="15" t="s">
        <v>229</v>
      </c>
      <c r="B108" s="12" t="s">
        <v>230</v>
      </c>
      <c r="C108" s="12" t="s">
        <v>196</v>
      </c>
      <c r="D108" s="12" t="s">
        <v>196</v>
      </c>
      <c r="E108" s="50" t="s">
        <v>231</v>
      </c>
      <c r="F108" s="158"/>
      <c r="G108" s="166">
        <v>13806.3</v>
      </c>
      <c r="H108" s="166">
        <v>12335.1</v>
      </c>
      <c r="I108" s="166">
        <v>1471.2</v>
      </c>
      <c r="J108" s="167" t="s">
        <v>752</v>
      </c>
      <c r="K108" s="158">
        <v>10710.5</v>
      </c>
      <c r="L108" s="167" t="s">
        <v>753</v>
      </c>
      <c r="M108" s="96">
        <v>85000</v>
      </c>
      <c r="N108" s="96">
        <v>11000</v>
      </c>
      <c r="O108" s="96">
        <v>74000</v>
      </c>
      <c r="P108" s="96">
        <f>SUM(M108-J108)</f>
        <v>278289.5</v>
      </c>
      <c r="Q108" s="96">
        <f>SUM(N108-K108)</f>
        <v>289.5</v>
      </c>
      <c r="R108" s="96">
        <f>SUM(O108-L108)</f>
        <v>278000</v>
      </c>
      <c r="S108" s="96">
        <v>42000</v>
      </c>
      <c r="T108" s="96">
        <v>14000</v>
      </c>
      <c r="U108" s="96">
        <v>28000</v>
      </c>
      <c r="V108" s="96">
        <v>63000</v>
      </c>
      <c r="W108" s="96">
        <v>16000</v>
      </c>
      <c r="X108" s="96">
        <v>47000</v>
      </c>
      <c r="Y108" s="67"/>
    </row>
    <row r="109" spans="1:25" ht="12.75" customHeight="1">
      <c r="A109" s="20"/>
      <c r="B109" s="22"/>
      <c r="C109" s="22"/>
      <c r="D109" s="52"/>
      <c r="E109" s="53" t="s">
        <v>5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67"/>
    </row>
    <row r="110" spans="1:25" s="6" customFormat="1" ht="30.75" customHeight="1">
      <c r="A110" s="15" t="s">
        <v>232</v>
      </c>
      <c r="B110" s="12" t="s">
        <v>230</v>
      </c>
      <c r="C110" s="12" t="s">
        <v>199</v>
      </c>
      <c r="D110" s="12" t="s">
        <v>196</v>
      </c>
      <c r="E110" s="54" t="s">
        <v>233</v>
      </c>
      <c r="F110" s="161"/>
      <c r="G110" s="161"/>
      <c r="H110" s="161"/>
      <c r="I110" s="161"/>
      <c r="J110" s="161"/>
      <c r="K110" s="161"/>
      <c r="L110" s="161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67"/>
    </row>
    <row r="111" spans="1:25" ht="12.75" customHeight="1">
      <c r="A111" s="20"/>
      <c r="B111" s="22"/>
      <c r="C111" s="22"/>
      <c r="D111" s="52"/>
      <c r="E111" s="53" t="s">
        <v>201</v>
      </c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67"/>
    </row>
    <row r="112" spans="1:25" ht="12.75" customHeight="1">
      <c r="A112" s="37" t="s">
        <v>234</v>
      </c>
      <c r="B112" s="38" t="s">
        <v>230</v>
      </c>
      <c r="C112" s="38" t="s">
        <v>199</v>
      </c>
      <c r="D112" s="38" t="s">
        <v>199</v>
      </c>
      <c r="E112" s="53" t="s">
        <v>235</v>
      </c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67"/>
    </row>
    <row r="113" spans="1:25" ht="12.75" customHeight="1">
      <c r="A113" s="20"/>
      <c r="B113" s="22"/>
      <c r="C113" s="22"/>
      <c r="D113" s="52"/>
      <c r="E113" s="53" t="s">
        <v>5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67"/>
    </row>
    <row r="114" spans="1:25" s="6" customFormat="1" ht="45.75" customHeight="1">
      <c r="A114" s="10"/>
      <c r="B114" s="11"/>
      <c r="C114" s="11"/>
      <c r="D114" s="44"/>
      <c r="E114" s="54" t="s">
        <v>606</v>
      </c>
      <c r="F114" s="162"/>
      <c r="G114" s="162"/>
      <c r="H114" s="162"/>
      <c r="I114" s="162"/>
      <c r="J114" s="162"/>
      <c r="K114" s="162"/>
      <c r="L114" s="162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67"/>
    </row>
    <row r="115" spans="1:25" s="6" customFormat="1" ht="22.5" customHeight="1">
      <c r="A115" s="10"/>
      <c r="B115" s="11"/>
      <c r="C115" s="11"/>
      <c r="D115" s="44"/>
      <c r="E115" s="56" t="s">
        <v>420</v>
      </c>
      <c r="F115" s="112" t="s">
        <v>421</v>
      </c>
      <c r="G115" s="112"/>
      <c r="H115" s="112"/>
      <c r="I115" s="112"/>
      <c r="J115" s="112"/>
      <c r="K115" s="112"/>
      <c r="L115" s="112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67"/>
    </row>
    <row r="116" spans="1:25" s="6" customFormat="1" ht="45.75" customHeight="1">
      <c r="A116" s="10"/>
      <c r="B116" s="11"/>
      <c r="C116" s="11"/>
      <c r="D116" s="44"/>
      <c r="E116" s="54" t="s">
        <v>607</v>
      </c>
      <c r="F116" s="162"/>
      <c r="G116" s="162"/>
      <c r="H116" s="162"/>
      <c r="I116" s="162"/>
      <c r="J116" s="162"/>
      <c r="K116" s="162"/>
      <c r="L116" s="162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67"/>
    </row>
    <row r="117" spans="1:25" s="6" customFormat="1" ht="22.5" customHeight="1">
      <c r="A117" s="10"/>
      <c r="B117" s="11"/>
      <c r="C117" s="11"/>
      <c r="D117" s="44"/>
      <c r="E117" s="56" t="s">
        <v>420</v>
      </c>
      <c r="F117" s="112" t="s">
        <v>421</v>
      </c>
      <c r="G117" s="112"/>
      <c r="H117" s="112"/>
      <c r="I117" s="112"/>
      <c r="J117" s="112"/>
      <c r="K117" s="112"/>
      <c r="L117" s="112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67"/>
    </row>
    <row r="118" spans="1:25" s="6" customFormat="1" ht="30.75" customHeight="1">
      <c r="A118" s="15" t="s">
        <v>236</v>
      </c>
      <c r="B118" s="12" t="s">
        <v>230</v>
      </c>
      <c r="C118" s="12" t="s">
        <v>223</v>
      </c>
      <c r="D118" s="12" t="s">
        <v>196</v>
      </c>
      <c r="E118" s="54" t="s">
        <v>237</v>
      </c>
      <c r="F118" s="161"/>
      <c r="G118" s="161"/>
      <c r="H118" s="161"/>
      <c r="I118" s="161"/>
      <c r="J118" s="161"/>
      <c r="K118" s="161"/>
      <c r="L118" s="161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67"/>
    </row>
    <row r="119" spans="1:25" ht="12.75" customHeight="1">
      <c r="A119" s="20"/>
      <c r="B119" s="22"/>
      <c r="C119" s="22"/>
      <c r="D119" s="52"/>
      <c r="E119" s="53" t="s">
        <v>201</v>
      </c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67"/>
    </row>
    <row r="120" spans="1:25" ht="12.75" customHeight="1">
      <c r="A120" s="37" t="s">
        <v>238</v>
      </c>
      <c r="B120" s="38" t="s">
        <v>230</v>
      </c>
      <c r="C120" s="38" t="s">
        <v>223</v>
      </c>
      <c r="D120" s="38" t="s">
        <v>239</v>
      </c>
      <c r="E120" s="53" t="s">
        <v>240</v>
      </c>
      <c r="F120" s="96"/>
      <c r="G120" s="168">
        <v>321.7</v>
      </c>
      <c r="H120" s="168"/>
      <c r="I120" s="168">
        <v>321.7</v>
      </c>
      <c r="J120" s="96">
        <v>16150</v>
      </c>
      <c r="K120" s="96">
        <v>150</v>
      </c>
      <c r="L120" s="96">
        <v>16000</v>
      </c>
      <c r="M120" s="96">
        <v>30000</v>
      </c>
      <c r="N120" s="96">
        <v>0</v>
      </c>
      <c r="O120" s="96">
        <v>30000</v>
      </c>
      <c r="P120" s="96">
        <f>SUM(M120-J120)</f>
        <v>13850</v>
      </c>
      <c r="Q120" s="96">
        <f>SUM(N120-K120)</f>
        <v>-150</v>
      </c>
      <c r="R120" s="96">
        <f>SUM(O120-L120)</f>
        <v>14000</v>
      </c>
      <c r="S120" s="96"/>
      <c r="T120" s="96"/>
      <c r="U120" s="96"/>
      <c r="V120" s="96"/>
      <c r="W120" s="96"/>
      <c r="X120" s="96"/>
      <c r="Y120" s="67"/>
    </row>
    <row r="121" spans="1:25" ht="12.75" customHeight="1">
      <c r="A121" s="20"/>
      <c r="B121" s="22"/>
      <c r="C121" s="22"/>
      <c r="D121" s="52"/>
      <c r="E121" s="53" t="s">
        <v>5</v>
      </c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67"/>
    </row>
    <row r="122" spans="1:25" s="6" customFormat="1" ht="24.75" customHeight="1">
      <c r="A122" s="10"/>
      <c r="B122" s="11"/>
      <c r="C122" s="11"/>
      <c r="D122" s="44"/>
      <c r="E122" s="54" t="s">
        <v>608</v>
      </c>
      <c r="F122" s="162"/>
      <c r="G122" s="162"/>
      <c r="H122" s="162"/>
      <c r="I122" s="162"/>
      <c r="J122" s="162">
        <v>16000</v>
      </c>
      <c r="K122" s="162">
        <v>0</v>
      </c>
      <c r="L122" s="162">
        <v>16000</v>
      </c>
      <c r="M122" s="96">
        <v>30000</v>
      </c>
      <c r="N122" s="96">
        <v>0</v>
      </c>
      <c r="O122" s="96">
        <v>30000</v>
      </c>
      <c r="P122" s="96">
        <f aca="true" t="shared" si="17" ref="P122:R123">SUM(M122-J122)</f>
        <v>14000</v>
      </c>
      <c r="Q122" s="96">
        <f t="shared" si="17"/>
        <v>0</v>
      </c>
      <c r="R122" s="96">
        <f t="shared" si="17"/>
        <v>14000</v>
      </c>
      <c r="S122" s="96"/>
      <c r="T122" s="96"/>
      <c r="U122" s="96"/>
      <c r="V122" s="96"/>
      <c r="W122" s="96"/>
      <c r="X122" s="96"/>
      <c r="Y122" s="67"/>
    </row>
    <row r="123" spans="1:25" s="6" customFormat="1" ht="22.5" customHeight="1">
      <c r="A123" s="10"/>
      <c r="B123" s="11"/>
      <c r="C123" s="11"/>
      <c r="D123" s="44"/>
      <c r="E123" s="56" t="s">
        <v>521</v>
      </c>
      <c r="F123" s="112" t="s">
        <v>520</v>
      </c>
      <c r="G123" s="112"/>
      <c r="H123" s="112"/>
      <c r="I123" s="112"/>
      <c r="J123" s="162">
        <v>16000</v>
      </c>
      <c r="K123" s="162">
        <v>0</v>
      </c>
      <c r="L123" s="162">
        <v>16000</v>
      </c>
      <c r="M123" s="96">
        <v>30000</v>
      </c>
      <c r="N123" s="96">
        <v>0</v>
      </c>
      <c r="O123" s="96">
        <v>30000</v>
      </c>
      <c r="P123" s="96">
        <f t="shared" si="17"/>
        <v>14000</v>
      </c>
      <c r="Q123" s="96">
        <f t="shared" si="17"/>
        <v>0</v>
      </c>
      <c r="R123" s="96">
        <f t="shared" si="17"/>
        <v>14000</v>
      </c>
      <c r="S123" s="96"/>
      <c r="T123" s="96"/>
      <c r="U123" s="96"/>
      <c r="V123" s="96"/>
      <c r="W123" s="96"/>
      <c r="X123" s="96"/>
      <c r="Y123" s="67"/>
    </row>
    <row r="124" spans="1:25" s="6" customFormat="1" ht="30" customHeight="1">
      <c r="A124" s="15" t="s">
        <v>241</v>
      </c>
      <c r="B124" s="12" t="s">
        <v>230</v>
      </c>
      <c r="C124" s="12" t="s">
        <v>205</v>
      </c>
      <c r="D124" s="12" t="s">
        <v>196</v>
      </c>
      <c r="E124" s="54" t="s">
        <v>242</v>
      </c>
      <c r="F124" s="161"/>
      <c r="G124" s="161"/>
      <c r="H124" s="161"/>
      <c r="I124" s="161"/>
      <c r="J124" s="161"/>
      <c r="K124" s="161"/>
      <c r="L124" s="161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67"/>
    </row>
    <row r="125" spans="1:25" ht="12.75" customHeight="1">
      <c r="A125" s="20"/>
      <c r="B125" s="22"/>
      <c r="C125" s="22"/>
      <c r="D125" s="52"/>
      <c r="E125" s="53" t="s">
        <v>201</v>
      </c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67"/>
    </row>
    <row r="126" spans="1:25" s="6" customFormat="1" ht="24.75" customHeight="1">
      <c r="A126" s="15" t="s">
        <v>243</v>
      </c>
      <c r="B126" s="12" t="s">
        <v>230</v>
      </c>
      <c r="C126" s="12" t="s">
        <v>205</v>
      </c>
      <c r="D126" s="12" t="s">
        <v>212</v>
      </c>
      <c r="E126" s="56" t="s">
        <v>244</v>
      </c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67"/>
    </row>
    <row r="127" spans="1:25" ht="12.75" customHeight="1">
      <c r="A127" s="20"/>
      <c r="B127" s="22"/>
      <c r="C127" s="22"/>
      <c r="D127" s="52"/>
      <c r="E127" s="53" t="s">
        <v>5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67"/>
    </row>
    <row r="128" spans="1:25" s="6" customFormat="1" ht="44.25" customHeight="1">
      <c r="A128" s="10"/>
      <c r="B128" s="11"/>
      <c r="C128" s="11"/>
      <c r="D128" s="44"/>
      <c r="E128" s="54" t="s">
        <v>609</v>
      </c>
      <c r="F128" s="162"/>
      <c r="G128" s="162"/>
      <c r="H128" s="162"/>
      <c r="I128" s="162"/>
      <c r="J128" s="162"/>
      <c r="K128" s="162"/>
      <c r="L128" s="162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67"/>
    </row>
    <row r="129" spans="1:25" s="6" customFormat="1" ht="19.5" customHeight="1">
      <c r="A129" s="10"/>
      <c r="B129" s="11"/>
      <c r="C129" s="11"/>
      <c r="D129" s="44"/>
      <c r="E129" s="56" t="s">
        <v>448</v>
      </c>
      <c r="F129" s="112" t="s">
        <v>449</v>
      </c>
      <c r="G129" s="112"/>
      <c r="H129" s="112"/>
      <c r="I129" s="112"/>
      <c r="J129" s="112"/>
      <c r="K129" s="112"/>
      <c r="L129" s="112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67"/>
    </row>
    <row r="130" spans="1:25" s="6" customFormat="1" ht="19.5" customHeight="1">
      <c r="A130" s="10"/>
      <c r="B130" s="11"/>
      <c r="C130" s="11"/>
      <c r="D130" s="44"/>
      <c r="E130" s="56" t="s">
        <v>523</v>
      </c>
      <c r="F130" s="112" t="s">
        <v>522</v>
      </c>
      <c r="G130" s="112"/>
      <c r="H130" s="112"/>
      <c r="I130" s="112"/>
      <c r="J130" s="112"/>
      <c r="K130" s="112"/>
      <c r="L130" s="112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67"/>
    </row>
    <row r="131" spans="1:25" s="6" customFormat="1" ht="63.75" customHeight="1">
      <c r="A131" s="10"/>
      <c r="B131" s="11"/>
      <c r="C131" s="11"/>
      <c r="D131" s="44"/>
      <c r="E131" s="54" t="s">
        <v>610</v>
      </c>
      <c r="F131" s="162"/>
      <c r="G131" s="162"/>
      <c r="H131" s="162"/>
      <c r="I131" s="162"/>
      <c r="J131" s="162"/>
      <c r="K131" s="162"/>
      <c r="L131" s="162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67"/>
    </row>
    <row r="132" spans="1:25" s="6" customFormat="1" ht="27" customHeight="1">
      <c r="A132" s="10"/>
      <c r="B132" s="11"/>
      <c r="C132" s="11"/>
      <c r="D132" s="44"/>
      <c r="E132" s="56" t="s">
        <v>523</v>
      </c>
      <c r="F132" s="112" t="s">
        <v>522</v>
      </c>
      <c r="G132" s="112"/>
      <c r="H132" s="112"/>
      <c r="I132" s="112"/>
      <c r="J132" s="112"/>
      <c r="K132" s="112"/>
      <c r="L132" s="112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67"/>
    </row>
    <row r="133" spans="1:25" s="6" customFormat="1" ht="31.5" customHeight="1">
      <c r="A133" s="10"/>
      <c r="B133" s="11"/>
      <c r="C133" s="11"/>
      <c r="D133" s="44"/>
      <c r="E133" s="54" t="s">
        <v>611</v>
      </c>
      <c r="F133" s="162"/>
      <c r="G133" s="162"/>
      <c r="H133" s="162"/>
      <c r="I133" s="162"/>
      <c r="J133" s="162"/>
      <c r="K133" s="162"/>
      <c r="L133" s="162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67"/>
    </row>
    <row r="134" spans="1:25" s="6" customFormat="1" ht="21" customHeight="1">
      <c r="A134" s="10"/>
      <c r="B134" s="11"/>
      <c r="C134" s="11"/>
      <c r="D134" s="44"/>
      <c r="E134" s="56" t="s">
        <v>523</v>
      </c>
      <c r="F134" s="112" t="s">
        <v>522</v>
      </c>
      <c r="G134" s="112"/>
      <c r="H134" s="112"/>
      <c r="I134" s="112"/>
      <c r="J134" s="112"/>
      <c r="K134" s="112"/>
      <c r="L134" s="112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67"/>
    </row>
    <row r="135" spans="1:25" s="6" customFormat="1" ht="21.75" customHeight="1">
      <c r="A135" s="10" t="s">
        <v>245</v>
      </c>
      <c r="B135" s="11" t="s">
        <v>230</v>
      </c>
      <c r="C135" s="11" t="s">
        <v>212</v>
      </c>
      <c r="D135" s="44" t="s">
        <v>196</v>
      </c>
      <c r="E135" s="54" t="s">
        <v>246</v>
      </c>
      <c r="F135" s="162"/>
      <c r="G135" s="162"/>
      <c r="H135" s="162"/>
      <c r="I135" s="162"/>
      <c r="J135" s="162"/>
      <c r="K135" s="162"/>
      <c r="L135" s="162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67"/>
    </row>
    <row r="136" spans="1:25" ht="12.75" customHeight="1">
      <c r="A136" s="20"/>
      <c r="B136" s="22"/>
      <c r="C136" s="22"/>
      <c r="D136" s="52"/>
      <c r="E136" s="53" t="s">
        <v>201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67"/>
    </row>
    <row r="137" spans="1:25" s="6" customFormat="1" ht="21" customHeight="1">
      <c r="A137" s="15" t="s">
        <v>247</v>
      </c>
      <c r="B137" s="12" t="s">
        <v>230</v>
      </c>
      <c r="C137" s="12" t="s">
        <v>212</v>
      </c>
      <c r="D137" s="12" t="s">
        <v>199</v>
      </c>
      <c r="E137" s="56" t="s">
        <v>248</v>
      </c>
      <c r="F137" s="96"/>
      <c r="G137" s="73">
        <f>SUM(H137,I137)</f>
        <v>43894.6</v>
      </c>
      <c r="H137" s="73">
        <v>12013.4</v>
      </c>
      <c r="I137" s="73">
        <v>31881.2</v>
      </c>
      <c r="J137" s="96">
        <v>65560.5</v>
      </c>
      <c r="K137" s="96">
        <v>10560.5</v>
      </c>
      <c r="L137" s="96">
        <v>55000</v>
      </c>
      <c r="M137" s="96">
        <v>52000</v>
      </c>
      <c r="N137" s="96">
        <v>11000</v>
      </c>
      <c r="O137" s="96">
        <v>41000</v>
      </c>
      <c r="P137" s="96">
        <f>SUM(M137-J137)</f>
        <v>-13560.5</v>
      </c>
      <c r="Q137" s="96">
        <f>SUM(N137-K137)</f>
        <v>439.5</v>
      </c>
      <c r="R137" s="96">
        <f>SUM(O137-L137)</f>
        <v>-14000</v>
      </c>
      <c r="S137" s="96">
        <v>87000</v>
      </c>
      <c r="T137" s="96">
        <v>14000</v>
      </c>
      <c r="U137" s="96">
        <v>73000</v>
      </c>
      <c r="V137" s="96">
        <v>93000</v>
      </c>
      <c r="W137" s="96">
        <v>16000</v>
      </c>
      <c r="X137" s="96">
        <v>77000</v>
      </c>
      <c r="Y137" s="67"/>
    </row>
    <row r="138" spans="1:25" ht="12.75" customHeight="1">
      <c r="A138" s="20"/>
      <c r="B138" s="22"/>
      <c r="C138" s="22"/>
      <c r="D138" s="52"/>
      <c r="E138" s="53" t="s">
        <v>5</v>
      </c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67"/>
    </row>
    <row r="139" spans="1:25" s="6" customFormat="1" ht="25.5" customHeight="1">
      <c r="A139" s="10"/>
      <c r="B139" s="11"/>
      <c r="C139" s="11"/>
      <c r="D139" s="44"/>
      <c r="E139" s="54" t="s">
        <v>612</v>
      </c>
      <c r="F139" s="162"/>
      <c r="G139" s="162"/>
      <c r="H139" s="162"/>
      <c r="I139" s="162"/>
      <c r="J139" s="112">
        <v>10560.5</v>
      </c>
      <c r="K139" s="112">
        <v>10560.5</v>
      </c>
      <c r="L139" s="90">
        <v>0</v>
      </c>
      <c r="M139" s="96">
        <v>11000</v>
      </c>
      <c r="N139" s="96">
        <v>11000</v>
      </c>
      <c r="O139" s="96">
        <v>0</v>
      </c>
      <c r="P139" s="96">
        <f aca="true" t="shared" si="18" ref="P139:R143">SUM(M139-J139)</f>
        <v>439.5</v>
      </c>
      <c r="Q139" s="96">
        <f t="shared" si="18"/>
        <v>439.5</v>
      </c>
      <c r="R139" s="96">
        <f t="shared" si="18"/>
        <v>0</v>
      </c>
      <c r="S139" s="96">
        <v>14000</v>
      </c>
      <c r="T139" s="96">
        <v>14000</v>
      </c>
      <c r="U139" s="96">
        <v>0</v>
      </c>
      <c r="V139" s="96">
        <v>16000</v>
      </c>
      <c r="W139" s="96">
        <v>16000</v>
      </c>
      <c r="X139" s="96">
        <v>0</v>
      </c>
      <c r="Y139" s="67"/>
    </row>
    <row r="140" spans="1:25" s="6" customFormat="1" ht="25.5" customHeight="1">
      <c r="A140" s="10"/>
      <c r="B140" s="11"/>
      <c r="C140" s="11"/>
      <c r="D140" s="44"/>
      <c r="E140" s="56" t="s">
        <v>429</v>
      </c>
      <c r="F140" s="112" t="s">
        <v>428</v>
      </c>
      <c r="G140" s="73">
        <v>12013.4</v>
      </c>
      <c r="H140" s="73">
        <v>12013.4</v>
      </c>
      <c r="I140" s="90">
        <v>0</v>
      </c>
      <c r="J140" s="112">
        <v>10560.5</v>
      </c>
      <c r="K140" s="112">
        <v>10560.5</v>
      </c>
      <c r="L140" s="90">
        <v>0</v>
      </c>
      <c r="M140" s="96">
        <v>11000</v>
      </c>
      <c r="N140" s="96">
        <v>11000</v>
      </c>
      <c r="O140" s="96">
        <v>0</v>
      </c>
      <c r="P140" s="96">
        <f t="shared" si="18"/>
        <v>439.5</v>
      </c>
      <c r="Q140" s="96">
        <f t="shared" si="18"/>
        <v>439.5</v>
      </c>
      <c r="R140" s="96">
        <f t="shared" si="18"/>
        <v>0</v>
      </c>
      <c r="S140" s="96">
        <v>14000</v>
      </c>
      <c r="T140" s="96">
        <v>14000</v>
      </c>
      <c r="U140" s="96">
        <v>0</v>
      </c>
      <c r="V140" s="96">
        <v>16000</v>
      </c>
      <c r="W140" s="96">
        <v>16000</v>
      </c>
      <c r="X140" s="96">
        <v>0</v>
      </c>
      <c r="Y140" s="67"/>
    </row>
    <row r="141" spans="1:25" s="6" customFormat="1" ht="25.5" customHeight="1">
      <c r="A141" s="10"/>
      <c r="B141" s="11"/>
      <c r="C141" s="11"/>
      <c r="D141" s="44"/>
      <c r="E141" s="54" t="s">
        <v>613</v>
      </c>
      <c r="F141" s="162"/>
      <c r="G141" s="162"/>
      <c r="H141" s="162"/>
      <c r="I141" s="162"/>
      <c r="J141" s="90">
        <v>51000</v>
      </c>
      <c r="K141" s="163">
        <v>0</v>
      </c>
      <c r="L141" s="90">
        <v>51000</v>
      </c>
      <c r="M141" s="96">
        <v>73000</v>
      </c>
      <c r="N141" s="96">
        <v>0</v>
      </c>
      <c r="O141" s="96">
        <v>73000</v>
      </c>
      <c r="P141" s="96">
        <f t="shared" si="18"/>
        <v>22000</v>
      </c>
      <c r="Q141" s="96">
        <f t="shared" si="18"/>
        <v>0</v>
      </c>
      <c r="R141" s="96">
        <f t="shared" si="18"/>
        <v>22000</v>
      </c>
      <c r="S141" s="96">
        <v>0</v>
      </c>
      <c r="T141" s="96">
        <v>0</v>
      </c>
      <c r="U141" s="96"/>
      <c r="V141" s="96">
        <v>77000</v>
      </c>
      <c r="W141" s="96">
        <v>0</v>
      </c>
      <c r="X141" s="96">
        <v>77000</v>
      </c>
      <c r="Y141" s="67"/>
    </row>
    <row r="142" spans="1:25" s="6" customFormat="1" ht="26.25" customHeight="1">
      <c r="A142" s="10"/>
      <c r="B142" s="11"/>
      <c r="C142" s="11"/>
      <c r="D142" s="44"/>
      <c r="E142" s="56" t="s">
        <v>523</v>
      </c>
      <c r="F142" s="112" t="s">
        <v>522</v>
      </c>
      <c r="G142" s="73">
        <v>31881.2</v>
      </c>
      <c r="H142" s="90">
        <v>0</v>
      </c>
      <c r="I142" s="73">
        <v>31881.2</v>
      </c>
      <c r="J142" s="90">
        <v>50000</v>
      </c>
      <c r="K142" s="163">
        <v>0</v>
      </c>
      <c r="L142" s="90">
        <v>50000</v>
      </c>
      <c r="M142" s="96">
        <v>70000</v>
      </c>
      <c r="N142" s="96">
        <v>0</v>
      </c>
      <c r="O142" s="96">
        <v>70000</v>
      </c>
      <c r="P142" s="96">
        <f t="shared" si="18"/>
        <v>20000</v>
      </c>
      <c r="Q142" s="96">
        <f t="shared" si="18"/>
        <v>0</v>
      </c>
      <c r="R142" s="96">
        <f t="shared" si="18"/>
        <v>20000</v>
      </c>
      <c r="S142" s="96">
        <v>70000</v>
      </c>
      <c r="T142" s="96">
        <v>0</v>
      </c>
      <c r="U142" s="96">
        <v>70000</v>
      </c>
      <c r="V142" s="96">
        <v>75000</v>
      </c>
      <c r="W142" s="96">
        <v>0</v>
      </c>
      <c r="X142" s="96">
        <v>75000</v>
      </c>
      <c r="Y142" s="67"/>
    </row>
    <row r="143" spans="1:25" s="6" customFormat="1" ht="26.25" customHeight="1">
      <c r="A143" s="10"/>
      <c r="B143" s="11"/>
      <c r="C143" s="11"/>
      <c r="D143" s="44"/>
      <c r="E143" s="21" t="s">
        <v>538</v>
      </c>
      <c r="F143" s="110" t="s">
        <v>537</v>
      </c>
      <c r="G143" s="169"/>
      <c r="H143" s="90"/>
      <c r="I143" s="169"/>
      <c r="J143" s="90">
        <v>1000</v>
      </c>
      <c r="K143" s="163">
        <v>0</v>
      </c>
      <c r="L143" s="90">
        <v>1000</v>
      </c>
      <c r="M143" s="96">
        <v>3000</v>
      </c>
      <c r="N143" s="96">
        <v>0</v>
      </c>
      <c r="O143" s="96">
        <v>3000</v>
      </c>
      <c r="P143" s="96">
        <f t="shared" si="18"/>
        <v>2000</v>
      </c>
      <c r="Q143" s="96">
        <f t="shared" si="18"/>
        <v>0</v>
      </c>
      <c r="R143" s="96">
        <f t="shared" si="18"/>
        <v>2000</v>
      </c>
      <c r="S143" s="96">
        <v>3000</v>
      </c>
      <c r="T143" s="96">
        <v>0</v>
      </c>
      <c r="U143" s="96">
        <v>3000</v>
      </c>
      <c r="V143" s="96">
        <v>2000</v>
      </c>
      <c r="W143" s="96">
        <v>0</v>
      </c>
      <c r="X143" s="96">
        <v>2000</v>
      </c>
      <c r="Y143" s="67"/>
    </row>
    <row r="144" spans="1:25" s="6" customFormat="1" ht="25.5" customHeight="1">
      <c r="A144" s="10"/>
      <c r="B144" s="11"/>
      <c r="C144" s="11"/>
      <c r="D144" s="44"/>
      <c r="E144" s="54" t="s">
        <v>614</v>
      </c>
      <c r="F144" s="162"/>
      <c r="G144" s="162"/>
      <c r="H144" s="162"/>
      <c r="I144" s="162"/>
      <c r="J144" s="162"/>
      <c r="K144" s="162"/>
      <c r="L144" s="162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67"/>
    </row>
    <row r="145" spans="1:25" s="6" customFormat="1" ht="30.75" customHeight="1">
      <c r="A145" s="10"/>
      <c r="B145" s="11"/>
      <c r="C145" s="11"/>
      <c r="D145" s="44"/>
      <c r="E145" s="56" t="s">
        <v>429</v>
      </c>
      <c r="F145" s="112" t="s">
        <v>428</v>
      </c>
      <c r="G145" s="112"/>
      <c r="H145" s="112"/>
      <c r="I145" s="112"/>
      <c r="J145" s="112"/>
      <c r="K145" s="112"/>
      <c r="L145" s="112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67"/>
    </row>
    <row r="146" spans="1:25" s="6" customFormat="1" ht="25.5" customHeight="1">
      <c r="A146" s="10"/>
      <c r="B146" s="11"/>
      <c r="C146" s="11"/>
      <c r="D146" s="44"/>
      <c r="E146" s="54" t="s">
        <v>615</v>
      </c>
      <c r="F146" s="162"/>
      <c r="G146" s="162"/>
      <c r="H146" s="162"/>
      <c r="I146" s="162"/>
      <c r="J146" s="162"/>
      <c r="K146" s="162"/>
      <c r="L146" s="162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67"/>
    </row>
    <row r="147" spans="1:25" s="6" customFormat="1" ht="27.75" customHeight="1">
      <c r="A147" s="10"/>
      <c r="B147" s="11"/>
      <c r="C147" s="11"/>
      <c r="D147" s="44"/>
      <c r="E147" s="56" t="s">
        <v>429</v>
      </c>
      <c r="F147" s="112" t="s">
        <v>428</v>
      </c>
      <c r="G147" s="112"/>
      <c r="H147" s="112"/>
      <c r="I147" s="112"/>
      <c r="J147" s="112"/>
      <c r="K147" s="112"/>
      <c r="L147" s="112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67"/>
    </row>
    <row r="148" spans="1:25" s="6" customFormat="1" ht="18" customHeight="1">
      <c r="A148" s="10"/>
      <c r="B148" s="11"/>
      <c r="C148" s="11"/>
      <c r="D148" s="44"/>
      <c r="E148" s="56" t="s">
        <v>523</v>
      </c>
      <c r="F148" s="112" t="s">
        <v>522</v>
      </c>
      <c r="G148" s="112"/>
      <c r="H148" s="112"/>
      <c r="I148" s="112"/>
      <c r="J148" s="112"/>
      <c r="K148" s="112"/>
      <c r="L148" s="112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67"/>
    </row>
    <row r="149" spans="1:25" s="6" customFormat="1" ht="25.5" customHeight="1">
      <c r="A149" s="10"/>
      <c r="B149" s="11"/>
      <c r="C149" s="11"/>
      <c r="D149" s="44"/>
      <c r="E149" s="54" t="s">
        <v>616</v>
      </c>
      <c r="F149" s="162"/>
      <c r="G149" s="162"/>
      <c r="H149" s="162"/>
      <c r="I149" s="162"/>
      <c r="J149" s="162"/>
      <c r="K149" s="162"/>
      <c r="L149" s="162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67"/>
    </row>
    <row r="150" spans="1:25" s="6" customFormat="1" ht="18" customHeight="1">
      <c r="A150" s="10"/>
      <c r="B150" s="11"/>
      <c r="C150" s="11"/>
      <c r="D150" s="44"/>
      <c r="E150" s="56" t="s">
        <v>523</v>
      </c>
      <c r="F150" s="112" t="s">
        <v>522</v>
      </c>
      <c r="G150" s="112"/>
      <c r="H150" s="112"/>
      <c r="I150" s="112"/>
      <c r="J150" s="112"/>
      <c r="K150" s="112"/>
      <c r="L150" s="112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67"/>
    </row>
    <row r="151" spans="1:25" s="6" customFormat="1" ht="25.5" customHeight="1">
      <c r="A151" s="10"/>
      <c r="B151" s="11"/>
      <c r="C151" s="11"/>
      <c r="D151" s="44"/>
      <c r="E151" s="54" t="s">
        <v>617</v>
      </c>
      <c r="F151" s="162"/>
      <c r="G151" s="162"/>
      <c r="H151" s="162"/>
      <c r="I151" s="162"/>
      <c r="J151" s="162"/>
      <c r="K151" s="162"/>
      <c r="L151" s="162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67"/>
    </row>
    <row r="152" spans="1:25" s="6" customFormat="1" ht="18" customHeight="1">
      <c r="A152" s="10"/>
      <c r="B152" s="11"/>
      <c r="C152" s="11"/>
      <c r="D152" s="44"/>
      <c r="E152" s="56" t="s">
        <v>505</v>
      </c>
      <c r="F152" s="112" t="s">
        <v>506</v>
      </c>
      <c r="G152" s="112"/>
      <c r="H152" s="112"/>
      <c r="I152" s="112"/>
      <c r="J152" s="112"/>
      <c r="K152" s="112"/>
      <c r="L152" s="112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67"/>
    </row>
    <row r="153" spans="1:25" s="6" customFormat="1" ht="18" customHeight="1">
      <c r="A153" s="10"/>
      <c r="B153" s="11"/>
      <c r="C153" s="11"/>
      <c r="D153" s="44"/>
      <c r="E153" s="56" t="s">
        <v>523</v>
      </c>
      <c r="F153" s="112" t="s">
        <v>522</v>
      </c>
      <c r="G153" s="112"/>
      <c r="H153" s="112"/>
      <c r="I153" s="112"/>
      <c r="J153" s="112"/>
      <c r="K153" s="112"/>
      <c r="L153" s="112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67"/>
    </row>
    <row r="154" spans="1:25" s="6" customFormat="1" ht="25.5" customHeight="1">
      <c r="A154" s="10"/>
      <c r="B154" s="11"/>
      <c r="C154" s="11"/>
      <c r="D154" s="44"/>
      <c r="E154" s="54" t="s">
        <v>618</v>
      </c>
      <c r="F154" s="162"/>
      <c r="G154" s="162"/>
      <c r="H154" s="162"/>
      <c r="I154" s="162"/>
      <c r="J154" s="162"/>
      <c r="K154" s="162"/>
      <c r="L154" s="162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67"/>
    </row>
    <row r="155" spans="1:25" s="6" customFormat="1" ht="18" customHeight="1">
      <c r="A155" s="10"/>
      <c r="B155" s="11"/>
      <c r="C155" s="11"/>
      <c r="D155" s="44"/>
      <c r="E155" s="56" t="s">
        <v>392</v>
      </c>
      <c r="F155" s="112" t="s">
        <v>391</v>
      </c>
      <c r="G155" s="112"/>
      <c r="H155" s="112"/>
      <c r="I155" s="112"/>
      <c r="J155" s="112"/>
      <c r="K155" s="112"/>
      <c r="L155" s="112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67"/>
    </row>
    <row r="156" spans="1:25" s="6" customFormat="1" ht="18" customHeight="1">
      <c r="A156" s="10"/>
      <c r="B156" s="11"/>
      <c r="C156" s="11"/>
      <c r="D156" s="44"/>
      <c r="E156" s="56" t="s">
        <v>523</v>
      </c>
      <c r="F156" s="112" t="s">
        <v>522</v>
      </c>
      <c r="G156" s="112"/>
      <c r="H156" s="112"/>
      <c r="I156" s="112"/>
      <c r="J156" s="112"/>
      <c r="K156" s="112"/>
      <c r="L156" s="112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67"/>
    </row>
    <row r="157" spans="1:25" s="6" customFormat="1" ht="25.5" customHeight="1">
      <c r="A157" s="10"/>
      <c r="B157" s="11"/>
      <c r="C157" s="11"/>
      <c r="D157" s="44"/>
      <c r="E157" s="54" t="s">
        <v>619</v>
      </c>
      <c r="F157" s="162"/>
      <c r="G157" s="162"/>
      <c r="H157" s="162"/>
      <c r="I157" s="162"/>
      <c r="J157" s="162"/>
      <c r="K157" s="162"/>
      <c r="L157" s="162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67"/>
    </row>
    <row r="158" spans="1:25" s="6" customFormat="1" ht="27" customHeight="1">
      <c r="A158" s="10"/>
      <c r="B158" s="11"/>
      <c r="C158" s="11"/>
      <c r="D158" s="44"/>
      <c r="E158" s="56" t="s">
        <v>429</v>
      </c>
      <c r="F158" s="112" t="s">
        <v>428</v>
      </c>
      <c r="G158" s="112"/>
      <c r="H158" s="112"/>
      <c r="I158" s="112"/>
      <c r="J158" s="112"/>
      <c r="K158" s="112"/>
      <c r="L158" s="112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67"/>
    </row>
    <row r="159" spans="1:25" s="6" customFormat="1" ht="18.75" customHeight="1">
      <c r="A159" s="10"/>
      <c r="B159" s="11"/>
      <c r="C159" s="11"/>
      <c r="D159" s="44"/>
      <c r="E159" s="56" t="s">
        <v>521</v>
      </c>
      <c r="F159" s="112" t="s">
        <v>520</v>
      </c>
      <c r="G159" s="112"/>
      <c r="H159" s="112"/>
      <c r="I159" s="112"/>
      <c r="J159" s="112"/>
      <c r="K159" s="112"/>
      <c r="L159" s="112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67"/>
    </row>
    <row r="160" spans="1:25" s="6" customFormat="1" ht="18.75" customHeight="1">
      <c r="A160" s="10"/>
      <c r="B160" s="11"/>
      <c r="C160" s="11"/>
      <c r="D160" s="44"/>
      <c r="E160" s="56" t="s">
        <v>523</v>
      </c>
      <c r="F160" s="112" t="s">
        <v>522</v>
      </c>
      <c r="G160" s="112"/>
      <c r="H160" s="112"/>
      <c r="I160" s="112"/>
      <c r="J160" s="112"/>
      <c r="K160" s="112"/>
      <c r="L160" s="112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67"/>
    </row>
    <row r="161" spans="1:25" s="6" customFormat="1" ht="25.5" customHeight="1">
      <c r="A161" s="10"/>
      <c r="B161" s="11"/>
      <c r="C161" s="11"/>
      <c r="D161" s="44"/>
      <c r="E161" s="54" t="s">
        <v>620</v>
      </c>
      <c r="F161" s="162"/>
      <c r="G161" s="162"/>
      <c r="H161" s="162"/>
      <c r="I161" s="162"/>
      <c r="J161" s="162"/>
      <c r="K161" s="162"/>
      <c r="L161" s="162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67"/>
    </row>
    <row r="162" spans="1:25" s="6" customFormat="1" ht="18.75" customHeight="1">
      <c r="A162" s="10"/>
      <c r="B162" s="11"/>
      <c r="C162" s="11"/>
      <c r="D162" s="44"/>
      <c r="E162" s="56" t="s">
        <v>420</v>
      </c>
      <c r="F162" s="112" t="s">
        <v>421</v>
      </c>
      <c r="G162" s="112"/>
      <c r="H162" s="112"/>
      <c r="I162" s="112"/>
      <c r="J162" s="112"/>
      <c r="K162" s="112"/>
      <c r="L162" s="112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67"/>
    </row>
    <row r="163" spans="1:25" s="6" customFormat="1" ht="30" customHeight="1">
      <c r="A163" s="10"/>
      <c r="B163" s="11"/>
      <c r="C163" s="11"/>
      <c r="D163" s="44"/>
      <c r="E163" s="56" t="s">
        <v>429</v>
      </c>
      <c r="F163" s="112" t="s">
        <v>428</v>
      </c>
      <c r="G163" s="112"/>
      <c r="H163" s="112"/>
      <c r="I163" s="112"/>
      <c r="J163" s="112"/>
      <c r="K163" s="112"/>
      <c r="L163" s="112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67"/>
    </row>
    <row r="164" spans="1:25" s="6" customFormat="1" ht="25.5" customHeight="1">
      <c r="A164" s="10"/>
      <c r="B164" s="11"/>
      <c r="C164" s="11"/>
      <c r="D164" s="44"/>
      <c r="E164" s="54" t="s">
        <v>621</v>
      </c>
      <c r="F164" s="162"/>
      <c r="G164" s="162"/>
      <c r="H164" s="162"/>
      <c r="I164" s="162"/>
      <c r="J164" s="162"/>
      <c r="K164" s="162"/>
      <c r="L164" s="162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67"/>
    </row>
    <row r="165" spans="1:25" s="6" customFormat="1" ht="29.25" customHeight="1">
      <c r="A165" s="10"/>
      <c r="B165" s="11"/>
      <c r="C165" s="11"/>
      <c r="D165" s="44"/>
      <c r="E165" s="56" t="s">
        <v>455</v>
      </c>
      <c r="F165" s="112" t="s">
        <v>456</v>
      </c>
      <c r="G165" s="112"/>
      <c r="H165" s="112"/>
      <c r="I165" s="112"/>
      <c r="J165" s="112"/>
      <c r="K165" s="112"/>
      <c r="L165" s="112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67"/>
    </row>
    <row r="166" spans="1:25" s="6" customFormat="1" ht="18.75" customHeight="1">
      <c r="A166" s="10"/>
      <c r="B166" s="11"/>
      <c r="C166" s="11"/>
      <c r="D166" s="44"/>
      <c r="E166" s="56" t="s">
        <v>505</v>
      </c>
      <c r="F166" s="112" t="s">
        <v>506</v>
      </c>
      <c r="G166" s="112"/>
      <c r="H166" s="112"/>
      <c r="I166" s="112"/>
      <c r="J166" s="112"/>
      <c r="K166" s="112"/>
      <c r="L166" s="112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67"/>
    </row>
    <row r="167" spans="1:25" s="6" customFormat="1" ht="25.5" customHeight="1">
      <c r="A167" s="10"/>
      <c r="B167" s="11"/>
      <c r="C167" s="11"/>
      <c r="D167" s="44"/>
      <c r="E167" s="54" t="s">
        <v>622</v>
      </c>
      <c r="F167" s="162"/>
      <c r="G167" s="162"/>
      <c r="H167" s="162"/>
      <c r="I167" s="162"/>
      <c r="J167" s="162"/>
      <c r="K167" s="162"/>
      <c r="L167" s="162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67"/>
    </row>
    <row r="168" spans="1:25" s="6" customFormat="1" ht="29.25" customHeight="1">
      <c r="A168" s="10"/>
      <c r="B168" s="11"/>
      <c r="C168" s="11"/>
      <c r="D168" s="44"/>
      <c r="E168" s="56" t="s">
        <v>521</v>
      </c>
      <c r="F168" s="112" t="s">
        <v>520</v>
      </c>
      <c r="G168" s="112"/>
      <c r="H168" s="112"/>
      <c r="I168" s="112"/>
      <c r="J168" s="112"/>
      <c r="K168" s="112"/>
      <c r="L168" s="112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67"/>
    </row>
    <row r="169" spans="1:25" s="6" customFormat="1" ht="63">
      <c r="A169" s="10"/>
      <c r="B169" s="11"/>
      <c r="C169" s="11"/>
      <c r="D169" s="44"/>
      <c r="E169" s="54" t="s">
        <v>623</v>
      </c>
      <c r="F169" s="162"/>
      <c r="G169" s="162"/>
      <c r="H169" s="162"/>
      <c r="I169" s="162"/>
      <c r="J169" s="162"/>
      <c r="K169" s="162"/>
      <c r="L169" s="162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67"/>
    </row>
    <row r="170" spans="1:25" s="6" customFormat="1" ht="29.25" customHeight="1">
      <c r="A170" s="10"/>
      <c r="B170" s="11"/>
      <c r="C170" s="11"/>
      <c r="D170" s="44"/>
      <c r="E170" s="56" t="s">
        <v>505</v>
      </c>
      <c r="F170" s="112" t="s">
        <v>506</v>
      </c>
      <c r="G170" s="112"/>
      <c r="H170" s="112"/>
      <c r="I170" s="112"/>
      <c r="J170" s="112"/>
      <c r="K170" s="112"/>
      <c r="L170" s="112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67"/>
    </row>
    <row r="171" spans="1:25" s="6" customFormat="1" ht="25.5" customHeight="1">
      <c r="A171" s="10"/>
      <c r="B171" s="11"/>
      <c r="C171" s="11"/>
      <c r="D171" s="44"/>
      <c r="E171" s="54" t="s">
        <v>624</v>
      </c>
      <c r="F171" s="162"/>
      <c r="G171" s="162"/>
      <c r="H171" s="162"/>
      <c r="I171" s="162"/>
      <c r="J171" s="90">
        <v>4000</v>
      </c>
      <c r="K171" s="90">
        <v>0</v>
      </c>
      <c r="L171" s="90">
        <v>4000</v>
      </c>
      <c r="M171" s="96">
        <v>6000</v>
      </c>
      <c r="N171" s="96"/>
      <c r="O171" s="96">
        <v>6000</v>
      </c>
      <c r="P171" s="96">
        <f>SUM(M171-J171)</f>
        <v>2000</v>
      </c>
      <c r="Q171" s="96">
        <f>SUM(N171-K171)</f>
        <v>0</v>
      </c>
      <c r="R171" s="96">
        <f>SUM(O171-L171)</f>
        <v>2000</v>
      </c>
      <c r="S171" s="96"/>
      <c r="T171" s="96"/>
      <c r="U171" s="96"/>
      <c r="V171" s="96"/>
      <c r="W171" s="96"/>
      <c r="X171" s="96"/>
      <c r="Y171" s="67"/>
    </row>
    <row r="172" spans="1:25" s="6" customFormat="1" ht="29.25" customHeight="1">
      <c r="A172" s="10"/>
      <c r="B172" s="11"/>
      <c r="C172" s="11"/>
      <c r="D172" s="44"/>
      <c r="E172" s="56" t="s">
        <v>390</v>
      </c>
      <c r="F172" s="112" t="s">
        <v>389</v>
      </c>
      <c r="G172" s="112"/>
      <c r="H172" s="112"/>
      <c r="I172" s="112"/>
      <c r="J172" s="112"/>
      <c r="K172" s="112"/>
      <c r="L172" s="112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67"/>
    </row>
    <row r="173" spans="1:25" s="6" customFormat="1" ht="29.25" customHeight="1">
      <c r="A173" s="10"/>
      <c r="B173" s="11"/>
      <c r="C173" s="11"/>
      <c r="D173" s="44"/>
      <c r="E173" s="56" t="s">
        <v>420</v>
      </c>
      <c r="F173" s="112" t="s">
        <v>421</v>
      </c>
      <c r="G173" s="112"/>
      <c r="H173" s="112"/>
      <c r="I173" s="112"/>
      <c r="J173" s="112"/>
      <c r="K173" s="112"/>
      <c r="L173" s="112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67"/>
    </row>
    <row r="174" spans="1:25" s="6" customFormat="1" ht="29.25" customHeight="1">
      <c r="A174" s="10"/>
      <c r="B174" s="11"/>
      <c r="C174" s="11"/>
      <c r="D174" s="44"/>
      <c r="E174" s="56" t="s">
        <v>429</v>
      </c>
      <c r="F174" s="112" t="s">
        <v>428</v>
      </c>
      <c r="G174" s="112"/>
      <c r="H174" s="112"/>
      <c r="I174" s="112"/>
      <c r="J174" s="112"/>
      <c r="K174" s="112"/>
      <c r="L174" s="112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67"/>
    </row>
    <row r="175" spans="1:25" s="6" customFormat="1" ht="29.25" customHeight="1">
      <c r="A175" s="10"/>
      <c r="B175" s="11"/>
      <c r="C175" s="11"/>
      <c r="D175" s="44"/>
      <c r="E175" s="56" t="s">
        <v>505</v>
      </c>
      <c r="F175" s="112" t="s">
        <v>506</v>
      </c>
      <c r="G175" s="112"/>
      <c r="H175" s="112"/>
      <c r="I175" s="112"/>
      <c r="J175" s="112"/>
      <c r="K175" s="112"/>
      <c r="L175" s="112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67"/>
    </row>
    <row r="176" spans="1:25" s="6" customFormat="1" ht="24.75" customHeight="1">
      <c r="A176" s="10"/>
      <c r="B176" s="11"/>
      <c r="C176" s="11"/>
      <c r="D176" s="44"/>
      <c r="E176" s="56" t="s">
        <v>531</v>
      </c>
      <c r="F176" s="112" t="s">
        <v>532</v>
      </c>
      <c r="G176" s="112"/>
      <c r="H176" s="112"/>
      <c r="I176" s="112"/>
      <c r="J176" s="90">
        <v>4000</v>
      </c>
      <c r="K176" s="90">
        <v>0</v>
      </c>
      <c r="L176" s="90">
        <v>4000</v>
      </c>
      <c r="M176" s="96">
        <v>5000</v>
      </c>
      <c r="N176" s="96"/>
      <c r="O176" s="96">
        <v>5000</v>
      </c>
      <c r="P176" s="96">
        <f aca="true" t="shared" si="19" ref="P176:R177">SUM(M176-J176)</f>
        <v>1000</v>
      </c>
      <c r="Q176" s="96">
        <f t="shared" si="19"/>
        <v>0</v>
      </c>
      <c r="R176" s="96">
        <f t="shared" si="19"/>
        <v>1000</v>
      </c>
      <c r="S176" s="96"/>
      <c r="T176" s="96"/>
      <c r="U176" s="96"/>
      <c r="V176" s="96"/>
      <c r="W176" s="96"/>
      <c r="X176" s="96"/>
      <c r="Y176" s="67"/>
    </row>
    <row r="177" spans="1:25" s="6" customFormat="1" ht="24.75" customHeight="1">
      <c r="A177" s="10"/>
      <c r="B177" s="11"/>
      <c r="C177" s="11"/>
      <c r="D177" s="44"/>
      <c r="E177" s="21" t="s">
        <v>538</v>
      </c>
      <c r="F177" s="110" t="s">
        <v>537</v>
      </c>
      <c r="G177" s="112"/>
      <c r="H177" s="112"/>
      <c r="I177" s="112"/>
      <c r="J177" s="90"/>
      <c r="K177" s="90"/>
      <c r="L177" s="90"/>
      <c r="M177" s="96">
        <v>1000</v>
      </c>
      <c r="N177" s="96"/>
      <c r="O177" s="96">
        <v>1000</v>
      </c>
      <c r="P177" s="96">
        <f t="shared" si="19"/>
        <v>1000</v>
      </c>
      <c r="Q177" s="96">
        <f t="shared" si="19"/>
        <v>0</v>
      </c>
      <c r="R177" s="96">
        <f t="shared" si="19"/>
        <v>1000</v>
      </c>
      <c r="S177" s="96"/>
      <c r="T177" s="96"/>
      <c r="U177" s="96"/>
      <c r="V177" s="96"/>
      <c r="W177" s="96"/>
      <c r="X177" s="96"/>
      <c r="Y177" s="67"/>
    </row>
    <row r="178" spans="1:25" s="6" customFormat="1" ht="52.5">
      <c r="A178" s="10"/>
      <c r="B178" s="11"/>
      <c r="C178" s="11"/>
      <c r="D178" s="44"/>
      <c r="E178" s="54" t="s">
        <v>625</v>
      </c>
      <c r="F178" s="162"/>
      <c r="G178" s="162"/>
      <c r="H178" s="162"/>
      <c r="I178" s="162"/>
      <c r="J178" s="162"/>
      <c r="K178" s="162"/>
      <c r="L178" s="162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67"/>
    </row>
    <row r="179" spans="1:25" ht="12.75" customHeight="1">
      <c r="A179" s="20"/>
      <c r="B179" s="22"/>
      <c r="C179" s="22"/>
      <c r="D179" s="52"/>
      <c r="E179" s="53" t="s">
        <v>505</v>
      </c>
      <c r="F179" s="112" t="s">
        <v>506</v>
      </c>
      <c r="G179" s="112"/>
      <c r="H179" s="112"/>
      <c r="I179" s="112"/>
      <c r="J179" s="112"/>
      <c r="K179" s="112"/>
      <c r="L179" s="112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67"/>
    </row>
    <row r="180" spans="1:25" s="6" customFormat="1" ht="52.5">
      <c r="A180" s="10"/>
      <c r="B180" s="11"/>
      <c r="C180" s="11"/>
      <c r="D180" s="44"/>
      <c r="E180" s="54" t="s">
        <v>626</v>
      </c>
      <c r="F180" s="162"/>
      <c r="G180" s="162"/>
      <c r="H180" s="162"/>
      <c r="I180" s="162"/>
      <c r="J180" s="162"/>
      <c r="K180" s="162"/>
      <c r="L180" s="162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67"/>
    </row>
    <row r="181" spans="1:25" ht="12.75" customHeight="1">
      <c r="A181" s="20"/>
      <c r="B181" s="22"/>
      <c r="C181" s="22"/>
      <c r="D181" s="52"/>
      <c r="E181" s="53" t="s">
        <v>505</v>
      </c>
      <c r="F181" s="112" t="s">
        <v>506</v>
      </c>
      <c r="G181" s="112"/>
      <c r="H181" s="112"/>
      <c r="I181" s="112"/>
      <c r="J181" s="112"/>
      <c r="K181" s="112"/>
      <c r="L181" s="112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67"/>
    </row>
    <row r="182" spans="1:25" ht="20.25" customHeight="1">
      <c r="A182" s="37" t="s">
        <v>249</v>
      </c>
      <c r="B182" s="38" t="s">
        <v>230</v>
      </c>
      <c r="C182" s="38" t="s">
        <v>212</v>
      </c>
      <c r="D182" s="38" t="s">
        <v>212</v>
      </c>
      <c r="E182" s="53" t="s">
        <v>250</v>
      </c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67"/>
    </row>
    <row r="183" spans="1:25" ht="12.75" customHeight="1">
      <c r="A183" s="20"/>
      <c r="B183" s="22"/>
      <c r="C183" s="22"/>
      <c r="D183" s="52"/>
      <c r="E183" s="53" t="s">
        <v>5</v>
      </c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67"/>
    </row>
    <row r="184" spans="1:25" s="6" customFormat="1" ht="25.5" customHeight="1">
      <c r="A184" s="10"/>
      <c r="B184" s="11"/>
      <c r="C184" s="11"/>
      <c r="D184" s="44"/>
      <c r="E184" s="54" t="s">
        <v>627</v>
      </c>
      <c r="F184" s="162"/>
      <c r="G184" s="162"/>
      <c r="H184" s="162"/>
      <c r="I184" s="162"/>
      <c r="J184" s="162"/>
      <c r="K184" s="162"/>
      <c r="L184" s="162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67"/>
    </row>
    <row r="185" spans="1:25" s="6" customFormat="1" ht="29.25" customHeight="1">
      <c r="A185" s="10"/>
      <c r="B185" s="11"/>
      <c r="C185" s="11"/>
      <c r="D185" s="44"/>
      <c r="E185" s="56" t="s">
        <v>425</v>
      </c>
      <c r="F185" s="112" t="s">
        <v>424</v>
      </c>
      <c r="G185" s="112"/>
      <c r="H185" s="112"/>
      <c r="I185" s="112"/>
      <c r="J185" s="112"/>
      <c r="K185" s="112"/>
      <c r="L185" s="112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67"/>
    </row>
    <row r="186" spans="1:25" s="6" customFormat="1" ht="29.25" customHeight="1">
      <c r="A186" s="10"/>
      <c r="B186" s="11"/>
      <c r="C186" s="11"/>
      <c r="D186" s="44"/>
      <c r="E186" s="56" t="s">
        <v>531</v>
      </c>
      <c r="F186" s="112" t="s">
        <v>532</v>
      </c>
      <c r="G186" s="112"/>
      <c r="H186" s="112"/>
      <c r="I186" s="112"/>
      <c r="J186" s="112"/>
      <c r="K186" s="112"/>
      <c r="L186" s="112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67"/>
    </row>
    <row r="187" spans="1:25" s="6" customFormat="1" ht="48" customHeight="1">
      <c r="A187" s="10"/>
      <c r="B187" s="11"/>
      <c r="C187" s="11"/>
      <c r="D187" s="44"/>
      <c r="E187" s="54" t="s">
        <v>628</v>
      </c>
      <c r="F187" s="162"/>
      <c r="G187" s="162"/>
      <c r="H187" s="162"/>
      <c r="I187" s="162"/>
      <c r="J187" s="162"/>
      <c r="K187" s="162"/>
      <c r="L187" s="162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67"/>
    </row>
    <row r="188" spans="1:25" s="6" customFormat="1" ht="29.25" customHeight="1">
      <c r="A188" s="10"/>
      <c r="B188" s="11"/>
      <c r="C188" s="11"/>
      <c r="D188" s="44"/>
      <c r="E188" s="56" t="s">
        <v>455</v>
      </c>
      <c r="F188" s="112" t="s">
        <v>456</v>
      </c>
      <c r="G188" s="112"/>
      <c r="H188" s="112"/>
      <c r="I188" s="112"/>
      <c r="J188" s="112"/>
      <c r="K188" s="112"/>
      <c r="L188" s="112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67"/>
    </row>
    <row r="189" spans="1:25" s="6" customFormat="1" ht="37.5" customHeight="1">
      <c r="A189" s="10"/>
      <c r="B189" s="11"/>
      <c r="C189" s="11"/>
      <c r="D189" s="44"/>
      <c r="E189" s="54" t="s">
        <v>629</v>
      </c>
      <c r="F189" s="162"/>
      <c r="G189" s="162"/>
      <c r="H189" s="162"/>
      <c r="I189" s="162"/>
      <c r="J189" s="162"/>
      <c r="K189" s="162"/>
      <c r="L189" s="162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67"/>
    </row>
    <row r="190" spans="1:25" s="6" customFormat="1" ht="29.25" customHeight="1">
      <c r="A190" s="10"/>
      <c r="B190" s="11"/>
      <c r="C190" s="11"/>
      <c r="D190" s="44"/>
      <c r="E190" s="56" t="s">
        <v>455</v>
      </c>
      <c r="F190" s="112" t="s">
        <v>456</v>
      </c>
      <c r="G190" s="112"/>
      <c r="H190" s="112"/>
      <c r="I190" s="112"/>
      <c r="J190" s="112"/>
      <c r="K190" s="112"/>
      <c r="L190" s="112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67"/>
    </row>
    <row r="191" spans="1:25" s="6" customFormat="1" ht="81" customHeight="1">
      <c r="A191" s="10"/>
      <c r="B191" s="11"/>
      <c r="C191" s="11"/>
      <c r="D191" s="44"/>
      <c r="E191" s="54" t="s">
        <v>630</v>
      </c>
      <c r="F191" s="162"/>
      <c r="G191" s="162"/>
      <c r="H191" s="162"/>
      <c r="I191" s="162"/>
      <c r="J191" s="162"/>
      <c r="K191" s="162"/>
      <c r="L191" s="162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67"/>
    </row>
    <row r="192" spans="1:25" s="6" customFormat="1" ht="29.25" customHeight="1">
      <c r="A192" s="10"/>
      <c r="B192" s="11"/>
      <c r="C192" s="11"/>
      <c r="D192" s="44"/>
      <c r="E192" s="56" t="s">
        <v>505</v>
      </c>
      <c r="F192" s="112" t="s">
        <v>506</v>
      </c>
      <c r="G192" s="112"/>
      <c r="H192" s="112"/>
      <c r="I192" s="112"/>
      <c r="J192" s="112"/>
      <c r="K192" s="112"/>
      <c r="L192" s="112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67"/>
    </row>
    <row r="193" spans="1:25" s="6" customFormat="1" ht="57" customHeight="1">
      <c r="A193" s="10"/>
      <c r="B193" s="11"/>
      <c r="C193" s="11"/>
      <c r="D193" s="44"/>
      <c r="E193" s="54" t="s">
        <v>631</v>
      </c>
      <c r="F193" s="162"/>
      <c r="G193" s="162"/>
      <c r="H193" s="162"/>
      <c r="I193" s="162"/>
      <c r="J193" s="162"/>
      <c r="K193" s="162"/>
      <c r="L193" s="162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67"/>
    </row>
    <row r="194" spans="1:25" s="6" customFormat="1" ht="29.25" customHeight="1">
      <c r="A194" s="10"/>
      <c r="B194" s="11"/>
      <c r="C194" s="11"/>
      <c r="D194" s="44"/>
      <c r="E194" s="56" t="s">
        <v>505</v>
      </c>
      <c r="F194" s="112" t="s">
        <v>506</v>
      </c>
      <c r="G194" s="112"/>
      <c r="H194" s="112"/>
      <c r="I194" s="112"/>
      <c r="J194" s="112"/>
      <c r="K194" s="112"/>
      <c r="L194" s="112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67"/>
    </row>
    <row r="195" spans="1:25" s="6" customFormat="1" ht="25.5" customHeight="1">
      <c r="A195" s="10"/>
      <c r="B195" s="11"/>
      <c r="C195" s="11"/>
      <c r="D195" s="44"/>
      <c r="E195" s="54" t="s">
        <v>632</v>
      </c>
      <c r="F195" s="162"/>
      <c r="G195" s="162"/>
      <c r="H195" s="162"/>
      <c r="I195" s="162"/>
      <c r="J195" s="162"/>
      <c r="K195" s="162"/>
      <c r="L195" s="162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67"/>
    </row>
    <row r="196" spans="1:25" s="6" customFormat="1" ht="29.25" customHeight="1">
      <c r="A196" s="10"/>
      <c r="B196" s="11"/>
      <c r="C196" s="11"/>
      <c r="D196" s="44"/>
      <c r="E196" s="56" t="s">
        <v>523</v>
      </c>
      <c r="F196" s="112" t="s">
        <v>522</v>
      </c>
      <c r="G196" s="112"/>
      <c r="H196" s="112"/>
      <c r="I196" s="112"/>
      <c r="J196" s="112"/>
      <c r="K196" s="112"/>
      <c r="L196" s="112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67"/>
    </row>
    <row r="197" spans="1:25" s="6" customFormat="1" ht="48.75" customHeight="1">
      <c r="A197" s="10"/>
      <c r="B197" s="11"/>
      <c r="C197" s="11"/>
      <c r="D197" s="44"/>
      <c r="E197" s="54" t="s">
        <v>633</v>
      </c>
      <c r="F197" s="162"/>
      <c r="G197" s="162"/>
      <c r="H197" s="162"/>
      <c r="I197" s="162"/>
      <c r="J197" s="162"/>
      <c r="K197" s="162"/>
      <c r="L197" s="162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67"/>
    </row>
    <row r="198" spans="1:25" s="6" customFormat="1" ht="29.25" customHeight="1">
      <c r="A198" s="10"/>
      <c r="B198" s="11"/>
      <c r="C198" s="11"/>
      <c r="D198" s="44"/>
      <c r="E198" s="56" t="s">
        <v>505</v>
      </c>
      <c r="F198" s="112" t="s">
        <v>506</v>
      </c>
      <c r="G198" s="112"/>
      <c r="H198" s="112"/>
      <c r="I198" s="112"/>
      <c r="J198" s="112"/>
      <c r="K198" s="112"/>
      <c r="L198" s="112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67"/>
    </row>
    <row r="199" spans="1:25" s="6" customFormat="1" ht="36.75" customHeight="1">
      <c r="A199" s="10"/>
      <c r="B199" s="11"/>
      <c r="C199" s="11"/>
      <c r="D199" s="44"/>
      <c r="E199" s="54" t="s">
        <v>634</v>
      </c>
      <c r="F199" s="162"/>
      <c r="G199" s="162"/>
      <c r="H199" s="162"/>
      <c r="I199" s="162"/>
      <c r="J199" s="162"/>
      <c r="K199" s="162"/>
      <c r="L199" s="162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67"/>
    </row>
    <row r="200" spans="1:25" s="6" customFormat="1" ht="29.25" customHeight="1">
      <c r="A200" s="10"/>
      <c r="B200" s="11"/>
      <c r="C200" s="11"/>
      <c r="D200" s="44"/>
      <c r="E200" s="56" t="s">
        <v>505</v>
      </c>
      <c r="F200" s="112" t="s">
        <v>506</v>
      </c>
      <c r="G200" s="112"/>
      <c r="H200" s="112"/>
      <c r="I200" s="112"/>
      <c r="J200" s="112"/>
      <c r="K200" s="112"/>
      <c r="L200" s="112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67"/>
    </row>
    <row r="201" spans="1:25" s="6" customFormat="1" ht="25.5" customHeight="1">
      <c r="A201" s="10" t="s">
        <v>251</v>
      </c>
      <c r="B201" s="11" t="s">
        <v>230</v>
      </c>
      <c r="C201" s="11" t="s">
        <v>252</v>
      </c>
      <c r="D201" s="44" t="s">
        <v>196</v>
      </c>
      <c r="E201" s="54" t="s">
        <v>253</v>
      </c>
      <c r="F201" s="162"/>
      <c r="G201" s="162"/>
      <c r="H201" s="162"/>
      <c r="I201" s="162"/>
      <c r="J201" s="162"/>
      <c r="K201" s="162"/>
      <c r="L201" s="162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67"/>
    </row>
    <row r="202" spans="1:25" ht="12.75" customHeight="1">
      <c r="A202" s="20"/>
      <c r="B202" s="22"/>
      <c r="C202" s="22"/>
      <c r="D202" s="52"/>
      <c r="E202" s="53" t="s">
        <v>201</v>
      </c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67"/>
    </row>
    <row r="203" spans="1:25" ht="12.75" customHeight="1">
      <c r="A203" s="37" t="s">
        <v>254</v>
      </c>
      <c r="B203" s="38" t="s">
        <v>230</v>
      </c>
      <c r="C203" s="38" t="s">
        <v>252</v>
      </c>
      <c r="D203" s="38" t="s">
        <v>205</v>
      </c>
      <c r="E203" s="53" t="s">
        <v>255</v>
      </c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67"/>
    </row>
    <row r="204" spans="1:25" ht="12.75" customHeight="1">
      <c r="A204" s="20"/>
      <c r="B204" s="22"/>
      <c r="C204" s="22"/>
      <c r="D204" s="52"/>
      <c r="E204" s="53" t="s">
        <v>5</v>
      </c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67"/>
    </row>
    <row r="205" spans="1:25" s="6" customFormat="1" ht="25.5" customHeight="1">
      <c r="A205" s="10"/>
      <c r="B205" s="11"/>
      <c r="C205" s="11"/>
      <c r="D205" s="44"/>
      <c r="E205" s="54" t="s">
        <v>635</v>
      </c>
      <c r="F205" s="162"/>
      <c r="G205" s="162"/>
      <c r="H205" s="162"/>
      <c r="I205" s="162"/>
      <c r="J205" s="162"/>
      <c r="K205" s="162"/>
      <c r="L205" s="162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67"/>
    </row>
    <row r="206" spans="1:25" s="6" customFormat="1" ht="21" customHeight="1">
      <c r="A206" s="10"/>
      <c r="B206" s="11"/>
      <c r="C206" s="11"/>
      <c r="D206" s="44"/>
      <c r="E206" s="56" t="s">
        <v>414</v>
      </c>
      <c r="F206" s="112" t="s">
        <v>413</v>
      </c>
      <c r="G206" s="112"/>
      <c r="H206" s="112"/>
      <c r="I206" s="112"/>
      <c r="J206" s="112"/>
      <c r="K206" s="112"/>
      <c r="L206" s="112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67"/>
    </row>
    <row r="207" spans="1:25" s="6" customFormat="1" ht="21" customHeight="1">
      <c r="A207" s="10"/>
      <c r="B207" s="11"/>
      <c r="C207" s="11"/>
      <c r="D207" s="44"/>
      <c r="E207" s="56" t="s">
        <v>420</v>
      </c>
      <c r="F207" s="112" t="s">
        <v>421</v>
      </c>
      <c r="G207" s="112"/>
      <c r="H207" s="112"/>
      <c r="I207" s="112"/>
      <c r="J207" s="112"/>
      <c r="K207" s="112"/>
      <c r="L207" s="112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67"/>
    </row>
    <row r="208" spans="1:25" s="6" customFormat="1" ht="21" customHeight="1">
      <c r="A208" s="10"/>
      <c r="B208" s="11"/>
      <c r="C208" s="11"/>
      <c r="D208" s="44"/>
      <c r="E208" s="56" t="s">
        <v>441</v>
      </c>
      <c r="F208" s="112" t="s">
        <v>442</v>
      </c>
      <c r="G208" s="112"/>
      <c r="H208" s="112"/>
      <c r="I208" s="112"/>
      <c r="J208" s="112"/>
      <c r="K208" s="112"/>
      <c r="L208" s="112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67"/>
    </row>
    <row r="209" spans="1:25" s="6" customFormat="1" ht="21" customHeight="1">
      <c r="A209" s="10"/>
      <c r="B209" s="11"/>
      <c r="C209" s="11"/>
      <c r="D209" s="44"/>
      <c r="E209" s="56" t="s">
        <v>521</v>
      </c>
      <c r="F209" s="112" t="s">
        <v>520</v>
      </c>
      <c r="G209" s="112"/>
      <c r="H209" s="112"/>
      <c r="I209" s="112"/>
      <c r="J209" s="112"/>
      <c r="K209" s="112"/>
      <c r="L209" s="112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67"/>
    </row>
    <row r="210" spans="1:25" s="6" customFormat="1" ht="25.5" customHeight="1">
      <c r="A210" s="10" t="s">
        <v>256</v>
      </c>
      <c r="B210" s="11" t="s">
        <v>230</v>
      </c>
      <c r="C210" s="11" t="s">
        <v>257</v>
      </c>
      <c r="D210" s="44" t="s">
        <v>196</v>
      </c>
      <c r="E210" s="54" t="s">
        <v>258</v>
      </c>
      <c r="F210" s="162"/>
      <c r="G210" s="162"/>
      <c r="H210" s="162"/>
      <c r="I210" s="162"/>
      <c r="J210" s="162"/>
      <c r="K210" s="162"/>
      <c r="L210" s="162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67"/>
    </row>
    <row r="211" spans="1:25" ht="12.75" customHeight="1">
      <c r="A211" s="20"/>
      <c r="B211" s="22"/>
      <c r="C211" s="22"/>
      <c r="D211" s="52"/>
      <c r="E211" s="53" t="s">
        <v>201</v>
      </c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67"/>
    </row>
    <row r="212" spans="1:25" ht="12.75" customHeight="1">
      <c r="A212" s="37" t="s">
        <v>259</v>
      </c>
      <c r="B212" s="38" t="s">
        <v>230</v>
      </c>
      <c r="C212" s="38" t="s">
        <v>257</v>
      </c>
      <c r="D212" s="38" t="s">
        <v>199</v>
      </c>
      <c r="E212" s="53" t="s">
        <v>258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67"/>
    </row>
    <row r="213" spans="1:25" ht="12.75" customHeight="1">
      <c r="A213" s="20"/>
      <c r="B213" s="22"/>
      <c r="C213" s="22"/>
      <c r="D213" s="52"/>
      <c r="E213" s="53" t="s">
        <v>5</v>
      </c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67"/>
    </row>
    <row r="214" spans="1:25" s="6" customFormat="1" ht="25.5" customHeight="1">
      <c r="A214" s="10"/>
      <c r="B214" s="11"/>
      <c r="C214" s="11"/>
      <c r="D214" s="44"/>
      <c r="E214" s="54" t="s">
        <v>636</v>
      </c>
      <c r="F214" s="162"/>
      <c r="G214" s="162"/>
      <c r="H214" s="162"/>
      <c r="I214" s="162"/>
      <c r="J214" s="162"/>
      <c r="K214" s="162"/>
      <c r="L214" s="162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67"/>
    </row>
    <row r="215" spans="1:25" s="6" customFormat="1" ht="21" customHeight="1">
      <c r="A215" s="10"/>
      <c r="B215" s="11"/>
      <c r="C215" s="11"/>
      <c r="D215" s="44"/>
      <c r="E215" s="56" t="s">
        <v>420</v>
      </c>
      <c r="F215" s="112" t="s">
        <v>421</v>
      </c>
      <c r="G215" s="112"/>
      <c r="H215" s="112"/>
      <c r="I215" s="112"/>
      <c r="J215" s="112"/>
      <c r="K215" s="112"/>
      <c r="L215" s="112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67"/>
    </row>
    <row r="216" spans="1:25" s="6" customFormat="1" ht="60.75" customHeight="1">
      <c r="A216" s="10"/>
      <c r="B216" s="11"/>
      <c r="C216" s="11"/>
      <c r="D216" s="44"/>
      <c r="E216" s="54" t="s">
        <v>637</v>
      </c>
      <c r="F216" s="162"/>
      <c r="G216" s="162"/>
      <c r="H216" s="162"/>
      <c r="I216" s="162"/>
      <c r="J216" s="162"/>
      <c r="K216" s="162"/>
      <c r="L216" s="162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67"/>
    </row>
    <row r="217" spans="1:25" s="6" customFormat="1" ht="35.25" customHeight="1">
      <c r="A217" s="10"/>
      <c r="B217" s="11"/>
      <c r="C217" s="11"/>
      <c r="D217" s="44"/>
      <c r="E217" s="56" t="s">
        <v>467</v>
      </c>
      <c r="F217" s="112" t="s">
        <v>468</v>
      </c>
      <c r="G217" s="112"/>
      <c r="H217" s="112"/>
      <c r="I217" s="112"/>
      <c r="J217" s="112"/>
      <c r="K217" s="112"/>
      <c r="L217" s="112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67"/>
    </row>
    <row r="218" spans="1:25" s="6" customFormat="1" ht="25.5" customHeight="1">
      <c r="A218" s="10"/>
      <c r="B218" s="11"/>
      <c r="C218" s="11"/>
      <c r="D218" s="44"/>
      <c r="E218" s="54" t="s">
        <v>638</v>
      </c>
      <c r="F218" s="162"/>
      <c r="G218" s="162"/>
      <c r="H218" s="162"/>
      <c r="I218" s="162"/>
      <c r="J218" s="162"/>
      <c r="K218" s="162"/>
      <c r="L218" s="162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67"/>
    </row>
    <row r="219" spans="1:25" s="6" customFormat="1" ht="35.25" customHeight="1">
      <c r="A219" s="10"/>
      <c r="B219" s="11"/>
      <c r="C219" s="11"/>
      <c r="D219" s="44"/>
      <c r="E219" s="56" t="s">
        <v>455</v>
      </c>
      <c r="F219" s="112" t="s">
        <v>456</v>
      </c>
      <c r="G219" s="112"/>
      <c r="H219" s="112"/>
      <c r="I219" s="112"/>
      <c r="J219" s="112"/>
      <c r="K219" s="112"/>
      <c r="L219" s="112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67"/>
    </row>
    <row r="220" spans="1:25" s="6" customFormat="1" ht="25.5" customHeight="1">
      <c r="A220" s="10"/>
      <c r="B220" s="11"/>
      <c r="C220" s="11"/>
      <c r="D220" s="44"/>
      <c r="E220" s="54" t="s">
        <v>639</v>
      </c>
      <c r="F220" s="162"/>
      <c r="G220" s="162"/>
      <c r="H220" s="162"/>
      <c r="I220" s="162"/>
      <c r="J220" s="162"/>
      <c r="K220" s="162"/>
      <c r="L220" s="162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67"/>
    </row>
    <row r="221" spans="1:25" s="6" customFormat="1" ht="20.25" customHeight="1">
      <c r="A221" s="10"/>
      <c r="B221" s="11"/>
      <c r="C221" s="11"/>
      <c r="D221" s="44"/>
      <c r="E221" s="56" t="s">
        <v>473</v>
      </c>
      <c r="F221" s="112" t="s">
        <v>474</v>
      </c>
      <c r="G221" s="112"/>
      <c r="H221" s="112"/>
      <c r="I221" s="112"/>
      <c r="J221" s="112"/>
      <c r="K221" s="112"/>
      <c r="L221" s="112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67"/>
    </row>
    <row r="222" spans="1:25" s="6" customFormat="1" ht="20.25" customHeight="1">
      <c r="A222" s="10"/>
      <c r="B222" s="11"/>
      <c r="C222" s="11"/>
      <c r="D222" s="44"/>
      <c r="E222" s="56" t="s">
        <v>478</v>
      </c>
      <c r="F222" s="112" t="s">
        <v>479</v>
      </c>
      <c r="G222" s="112"/>
      <c r="H222" s="112"/>
      <c r="I222" s="112"/>
      <c r="J222" s="112"/>
      <c r="K222" s="112"/>
      <c r="L222" s="112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67"/>
    </row>
    <row r="223" spans="1:25" s="6" customFormat="1" ht="35.25" customHeight="1">
      <c r="A223" s="10"/>
      <c r="B223" s="11"/>
      <c r="C223" s="11"/>
      <c r="D223" s="44"/>
      <c r="E223" s="56" t="s">
        <v>495</v>
      </c>
      <c r="F223" s="112" t="s">
        <v>496</v>
      </c>
      <c r="G223" s="112"/>
      <c r="H223" s="112"/>
      <c r="I223" s="112"/>
      <c r="J223" s="112"/>
      <c r="K223" s="112"/>
      <c r="L223" s="112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67"/>
    </row>
    <row r="224" spans="1:25" s="6" customFormat="1" ht="25.5" customHeight="1">
      <c r="A224" s="10"/>
      <c r="B224" s="11"/>
      <c r="C224" s="11"/>
      <c r="D224" s="44"/>
      <c r="E224" s="54" t="s">
        <v>640</v>
      </c>
      <c r="F224" s="162"/>
      <c r="G224" s="73">
        <f>SUM(H224,I224)</f>
        <v>-30410</v>
      </c>
      <c r="H224" s="73">
        <v>0</v>
      </c>
      <c r="I224" s="73">
        <v>-30410</v>
      </c>
      <c r="J224" s="90">
        <v>-275000</v>
      </c>
      <c r="K224" s="162">
        <v>0</v>
      </c>
      <c r="L224" s="90">
        <v>-275000</v>
      </c>
      <c r="M224" s="170" t="s">
        <v>763</v>
      </c>
      <c r="N224" s="96">
        <v>0</v>
      </c>
      <c r="O224" s="170" t="s">
        <v>763</v>
      </c>
      <c r="P224" s="96">
        <f aca="true" t="shared" si="20" ref="P224:R227">SUM(M224-J224)</f>
        <v>213000</v>
      </c>
      <c r="Q224" s="96">
        <f t="shared" si="20"/>
        <v>0</v>
      </c>
      <c r="R224" s="96">
        <f t="shared" si="20"/>
        <v>213000</v>
      </c>
      <c r="S224" s="170" t="s">
        <v>751</v>
      </c>
      <c r="T224" s="96">
        <v>0</v>
      </c>
      <c r="U224" s="170" t="s">
        <v>751</v>
      </c>
      <c r="V224" s="170" t="s">
        <v>756</v>
      </c>
      <c r="W224" s="96">
        <v>0</v>
      </c>
      <c r="X224" s="170" t="s">
        <v>756</v>
      </c>
      <c r="Y224" s="67"/>
    </row>
    <row r="225" spans="1:25" ht="12.75" customHeight="1">
      <c r="A225" s="20"/>
      <c r="B225" s="22"/>
      <c r="C225" s="22"/>
      <c r="D225" s="52"/>
      <c r="E225" s="53" t="s">
        <v>544</v>
      </c>
      <c r="F225" s="112" t="s">
        <v>545</v>
      </c>
      <c r="G225" s="73">
        <v>-3512.6</v>
      </c>
      <c r="H225" s="73">
        <v>0</v>
      </c>
      <c r="I225" s="73">
        <v>-3512.6</v>
      </c>
      <c r="J225" s="90">
        <v>-10000</v>
      </c>
      <c r="K225" s="112">
        <v>0</v>
      </c>
      <c r="L225" s="90">
        <v>-10000</v>
      </c>
      <c r="M225" s="170" t="s">
        <v>757</v>
      </c>
      <c r="N225" s="96">
        <v>0</v>
      </c>
      <c r="O225" s="170" t="s">
        <v>757</v>
      </c>
      <c r="P225" s="96">
        <f t="shared" si="20"/>
        <v>-5000</v>
      </c>
      <c r="Q225" s="96">
        <f t="shared" si="20"/>
        <v>0</v>
      </c>
      <c r="R225" s="96">
        <f t="shared" si="20"/>
        <v>-5000</v>
      </c>
      <c r="S225" s="170" t="s">
        <v>749</v>
      </c>
      <c r="T225" s="96">
        <v>0</v>
      </c>
      <c r="U225" s="170" t="s">
        <v>749</v>
      </c>
      <c r="V225" s="170" t="s">
        <v>755</v>
      </c>
      <c r="W225" s="96">
        <v>0</v>
      </c>
      <c r="X225" s="170" t="s">
        <v>755</v>
      </c>
      <c r="Y225" s="67"/>
    </row>
    <row r="226" spans="1:25" ht="12.75" customHeight="1">
      <c r="A226" s="20"/>
      <c r="B226" s="22"/>
      <c r="C226" s="22"/>
      <c r="D226" s="52"/>
      <c r="E226" s="53" t="s">
        <v>547</v>
      </c>
      <c r="F226" s="112" t="s">
        <v>548</v>
      </c>
      <c r="G226" s="73">
        <v>0</v>
      </c>
      <c r="H226" s="73">
        <v>0</v>
      </c>
      <c r="I226" s="73">
        <v>0</v>
      </c>
      <c r="J226" s="112"/>
      <c r="K226" s="112">
        <v>0</v>
      </c>
      <c r="L226" s="112"/>
      <c r="M226" s="96"/>
      <c r="N226" s="96"/>
      <c r="O226" s="96"/>
      <c r="P226" s="96">
        <f t="shared" si="20"/>
        <v>0</v>
      </c>
      <c r="Q226" s="96">
        <f t="shared" si="20"/>
        <v>0</v>
      </c>
      <c r="R226" s="96">
        <f t="shared" si="20"/>
        <v>0</v>
      </c>
      <c r="S226" s="96"/>
      <c r="T226" s="96">
        <v>0</v>
      </c>
      <c r="U226" s="96"/>
      <c r="V226" s="96"/>
      <c r="W226" s="96"/>
      <c r="X226" s="96"/>
      <c r="Y226" s="67"/>
    </row>
    <row r="227" spans="1:25" ht="12.75" customHeight="1">
      <c r="A227" s="20"/>
      <c r="B227" s="22"/>
      <c r="C227" s="22"/>
      <c r="D227" s="52"/>
      <c r="E227" s="53" t="s">
        <v>552</v>
      </c>
      <c r="F227" s="112" t="s">
        <v>553</v>
      </c>
      <c r="G227" s="73">
        <v>-26897.4</v>
      </c>
      <c r="H227" s="73">
        <v>0</v>
      </c>
      <c r="I227" s="73">
        <v>-26897.4</v>
      </c>
      <c r="J227" s="90">
        <v>-265000</v>
      </c>
      <c r="K227" s="112">
        <v>0</v>
      </c>
      <c r="L227" s="90">
        <v>-265000</v>
      </c>
      <c r="M227" s="170" t="s">
        <v>764</v>
      </c>
      <c r="N227" s="96">
        <v>0</v>
      </c>
      <c r="O227" s="170" t="s">
        <v>764</v>
      </c>
      <c r="P227" s="96">
        <f t="shared" si="20"/>
        <v>218000</v>
      </c>
      <c r="Q227" s="96">
        <f t="shared" si="20"/>
        <v>0</v>
      </c>
      <c r="R227" s="96">
        <f t="shared" si="20"/>
        <v>218000</v>
      </c>
      <c r="S227" s="170" t="s">
        <v>750</v>
      </c>
      <c r="T227" s="96">
        <v>0</v>
      </c>
      <c r="U227" s="170" t="s">
        <v>750</v>
      </c>
      <c r="V227" s="170" t="s">
        <v>749</v>
      </c>
      <c r="W227" s="96">
        <v>0</v>
      </c>
      <c r="X227" s="170" t="s">
        <v>749</v>
      </c>
      <c r="Y227" s="67"/>
    </row>
    <row r="228" spans="1:25" s="6" customFormat="1" ht="25.5" customHeight="1">
      <c r="A228" s="10"/>
      <c r="B228" s="11"/>
      <c r="C228" s="11"/>
      <c r="D228" s="44"/>
      <c r="E228" s="54" t="s">
        <v>641</v>
      </c>
      <c r="F228" s="162"/>
      <c r="G228" s="162"/>
      <c r="H228" s="162"/>
      <c r="I228" s="162"/>
      <c r="J228" s="162"/>
      <c r="K228" s="162"/>
      <c r="L228" s="162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67"/>
    </row>
    <row r="229" spans="1:25" ht="12.75" customHeight="1">
      <c r="A229" s="20"/>
      <c r="B229" s="22"/>
      <c r="C229" s="22"/>
      <c r="D229" s="52"/>
      <c r="E229" s="53" t="s">
        <v>420</v>
      </c>
      <c r="F229" s="112" t="s">
        <v>421</v>
      </c>
      <c r="G229" s="112"/>
      <c r="H229" s="112"/>
      <c r="I229" s="112"/>
      <c r="J229" s="112"/>
      <c r="K229" s="112"/>
      <c r="L229" s="112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67"/>
    </row>
    <row r="230" spans="1:25" s="6" customFormat="1" ht="25.5" customHeight="1">
      <c r="A230" s="10"/>
      <c r="B230" s="11"/>
      <c r="C230" s="11"/>
      <c r="D230" s="44"/>
      <c r="E230" s="54" t="s">
        <v>642</v>
      </c>
      <c r="F230" s="162"/>
      <c r="G230" s="162"/>
      <c r="H230" s="162"/>
      <c r="I230" s="162"/>
      <c r="J230" s="162"/>
      <c r="K230" s="162"/>
      <c r="L230" s="162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67"/>
    </row>
    <row r="231" spans="1:25" ht="12.75" customHeight="1">
      <c r="A231" s="20"/>
      <c r="B231" s="22"/>
      <c r="C231" s="22"/>
      <c r="D231" s="52"/>
      <c r="E231" s="53" t="s">
        <v>460</v>
      </c>
      <c r="F231" s="112" t="s">
        <v>461</v>
      </c>
      <c r="G231" s="112"/>
      <c r="H231" s="112"/>
      <c r="I231" s="112"/>
      <c r="J231" s="112"/>
      <c r="K231" s="112"/>
      <c r="L231" s="112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67"/>
    </row>
    <row r="232" spans="1:25" s="6" customFormat="1" ht="25.5" customHeight="1">
      <c r="A232" s="10"/>
      <c r="B232" s="11"/>
      <c r="C232" s="11"/>
      <c r="D232" s="44"/>
      <c r="E232" s="54" t="s">
        <v>643</v>
      </c>
      <c r="F232" s="162"/>
      <c r="G232" s="162"/>
      <c r="H232" s="162"/>
      <c r="I232" s="162"/>
      <c r="J232" s="162"/>
      <c r="K232" s="162"/>
      <c r="L232" s="162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67"/>
    </row>
    <row r="233" spans="1:25" ht="12.75" customHeight="1">
      <c r="A233" s="20"/>
      <c r="B233" s="22"/>
      <c r="C233" s="22"/>
      <c r="D233" s="52"/>
      <c r="E233" s="53" t="s">
        <v>414</v>
      </c>
      <c r="F233" s="112" t="s">
        <v>413</v>
      </c>
      <c r="G233" s="112"/>
      <c r="H233" s="112"/>
      <c r="I233" s="112"/>
      <c r="J233" s="112"/>
      <c r="K233" s="112"/>
      <c r="L233" s="112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67"/>
    </row>
    <row r="234" spans="1:25" ht="12.75" customHeight="1">
      <c r="A234" s="20"/>
      <c r="B234" s="22"/>
      <c r="C234" s="22"/>
      <c r="D234" s="52"/>
      <c r="E234" s="53" t="s">
        <v>420</v>
      </c>
      <c r="F234" s="112" t="s">
        <v>421</v>
      </c>
      <c r="G234" s="112"/>
      <c r="H234" s="112"/>
      <c r="I234" s="112"/>
      <c r="J234" s="112"/>
      <c r="K234" s="112"/>
      <c r="L234" s="112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67"/>
    </row>
    <row r="235" spans="1:25" ht="12.75" customHeight="1">
      <c r="A235" s="20"/>
      <c r="B235" s="22"/>
      <c r="C235" s="22"/>
      <c r="D235" s="52"/>
      <c r="E235" s="53" t="s">
        <v>455</v>
      </c>
      <c r="F235" s="112" t="s">
        <v>456</v>
      </c>
      <c r="G235" s="112"/>
      <c r="H235" s="112"/>
      <c r="I235" s="112"/>
      <c r="J235" s="112"/>
      <c r="K235" s="112"/>
      <c r="L235" s="112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67"/>
    </row>
    <row r="236" spans="1:25" s="6" customFormat="1" ht="25.5" customHeight="1">
      <c r="A236" s="10"/>
      <c r="B236" s="11"/>
      <c r="C236" s="11"/>
      <c r="D236" s="44"/>
      <c r="E236" s="54" t="s">
        <v>644</v>
      </c>
      <c r="F236" s="162"/>
      <c r="G236" s="162"/>
      <c r="H236" s="162"/>
      <c r="I236" s="162"/>
      <c r="J236" s="162"/>
      <c r="K236" s="162"/>
      <c r="L236" s="162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67"/>
    </row>
    <row r="237" spans="1:25" ht="12.75" customHeight="1">
      <c r="A237" s="20"/>
      <c r="B237" s="22"/>
      <c r="C237" s="22"/>
      <c r="D237" s="52"/>
      <c r="E237" s="53" t="s">
        <v>414</v>
      </c>
      <c r="F237" s="112" t="s">
        <v>413</v>
      </c>
      <c r="G237" s="112"/>
      <c r="H237" s="112"/>
      <c r="I237" s="112"/>
      <c r="J237" s="112"/>
      <c r="K237" s="112"/>
      <c r="L237" s="112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67"/>
    </row>
    <row r="238" spans="1:25" ht="12.75" customHeight="1">
      <c r="A238" s="20"/>
      <c r="B238" s="22"/>
      <c r="C238" s="22"/>
      <c r="D238" s="52"/>
      <c r="E238" s="53" t="s">
        <v>495</v>
      </c>
      <c r="F238" s="112" t="s">
        <v>496</v>
      </c>
      <c r="G238" s="112"/>
      <c r="H238" s="112"/>
      <c r="I238" s="112"/>
      <c r="J238" s="112"/>
      <c r="K238" s="112"/>
      <c r="L238" s="112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67"/>
    </row>
    <row r="239" spans="1:25" s="6" customFormat="1" ht="25.5" customHeight="1">
      <c r="A239" s="10"/>
      <c r="B239" s="11"/>
      <c r="C239" s="11"/>
      <c r="D239" s="44"/>
      <c r="E239" s="54" t="s">
        <v>645</v>
      </c>
      <c r="F239" s="162"/>
      <c r="G239" s="162"/>
      <c r="H239" s="162"/>
      <c r="I239" s="162"/>
      <c r="J239" s="162"/>
      <c r="K239" s="162"/>
      <c r="L239" s="162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67"/>
    </row>
    <row r="240" spans="1:25" ht="12.75" customHeight="1">
      <c r="A240" s="20"/>
      <c r="B240" s="22"/>
      <c r="C240" s="22"/>
      <c r="D240" s="52"/>
      <c r="E240" s="53" t="s">
        <v>531</v>
      </c>
      <c r="F240" s="112" t="s">
        <v>532</v>
      </c>
      <c r="G240" s="112"/>
      <c r="H240" s="112"/>
      <c r="I240" s="112"/>
      <c r="J240" s="112"/>
      <c r="K240" s="112"/>
      <c r="L240" s="112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67"/>
    </row>
    <row r="241" spans="1:25" s="6" customFormat="1" ht="25.5" customHeight="1">
      <c r="A241" s="10"/>
      <c r="B241" s="11"/>
      <c r="C241" s="11"/>
      <c r="D241" s="44"/>
      <c r="E241" s="54" t="s">
        <v>646</v>
      </c>
      <c r="F241" s="162"/>
      <c r="G241" s="162"/>
      <c r="H241" s="162"/>
      <c r="I241" s="162"/>
      <c r="J241" s="162"/>
      <c r="K241" s="162"/>
      <c r="L241" s="162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67"/>
    </row>
    <row r="242" spans="1:25" ht="12.75" customHeight="1">
      <c r="A242" s="20"/>
      <c r="B242" s="22"/>
      <c r="C242" s="22"/>
      <c r="D242" s="52"/>
      <c r="E242" s="53" t="s">
        <v>505</v>
      </c>
      <c r="F242" s="112" t="s">
        <v>506</v>
      </c>
      <c r="G242" s="112"/>
      <c r="H242" s="112"/>
      <c r="I242" s="112"/>
      <c r="J242" s="112"/>
      <c r="K242" s="112"/>
      <c r="L242" s="11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67"/>
    </row>
    <row r="243" spans="1:25" s="6" customFormat="1" ht="25.5" customHeight="1">
      <c r="A243" s="10"/>
      <c r="B243" s="11"/>
      <c r="C243" s="11"/>
      <c r="D243" s="44"/>
      <c r="E243" s="54" t="s">
        <v>647</v>
      </c>
      <c r="F243" s="162"/>
      <c r="G243" s="162"/>
      <c r="H243" s="162"/>
      <c r="I243" s="162"/>
      <c r="J243" s="162"/>
      <c r="K243" s="162"/>
      <c r="L243" s="1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67"/>
    </row>
    <row r="244" spans="1:25" ht="12.75" customHeight="1">
      <c r="A244" s="20"/>
      <c r="B244" s="22"/>
      <c r="C244" s="22"/>
      <c r="D244" s="52"/>
      <c r="E244" s="53" t="s">
        <v>505</v>
      </c>
      <c r="F244" s="112" t="s">
        <v>506</v>
      </c>
      <c r="G244" s="112"/>
      <c r="H244" s="112"/>
      <c r="I244" s="112"/>
      <c r="J244" s="112"/>
      <c r="K244" s="112"/>
      <c r="L244" s="11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67"/>
    </row>
    <row r="245" spans="1:25" s="6" customFormat="1" ht="25.5" customHeight="1">
      <c r="A245" s="10" t="s">
        <v>260</v>
      </c>
      <c r="B245" s="11" t="s">
        <v>261</v>
      </c>
      <c r="C245" s="11" t="s">
        <v>196</v>
      </c>
      <c r="D245" s="44" t="s">
        <v>196</v>
      </c>
      <c r="E245" s="54" t="s">
        <v>262</v>
      </c>
      <c r="F245" s="162"/>
      <c r="G245" s="73">
        <f>SUM(H245,I245)</f>
        <v>73629.7</v>
      </c>
      <c r="H245" s="73">
        <v>73629.7</v>
      </c>
      <c r="I245" s="162">
        <v>0</v>
      </c>
      <c r="J245" s="162">
        <v>92420</v>
      </c>
      <c r="K245" s="162">
        <v>82420</v>
      </c>
      <c r="L245" s="162">
        <v>10000</v>
      </c>
      <c r="M245" s="96">
        <v>117900</v>
      </c>
      <c r="N245" s="96">
        <v>103900</v>
      </c>
      <c r="O245" s="96">
        <v>14000</v>
      </c>
      <c r="P245" s="96">
        <f aca="true" t="shared" si="21" ref="P245:P254">SUM(M245-J245)</f>
        <v>25480</v>
      </c>
      <c r="Q245" s="96">
        <f aca="true" t="shared" si="22" ref="Q245:Q254">SUM(N245-K245)</f>
        <v>21480</v>
      </c>
      <c r="R245" s="96">
        <f aca="true" t="shared" si="23" ref="R245:R254">SUM(O245-L245)</f>
        <v>4000</v>
      </c>
      <c r="S245" s="96">
        <v>124485</v>
      </c>
      <c r="T245" s="96">
        <v>124485</v>
      </c>
      <c r="U245" s="96">
        <v>0</v>
      </c>
      <c r="V245" s="96">
        <v>137330</v>
      </c>
      <c r="W245" s="96">
        <f>SUM(V245)</f>
        <v>137330</v>
      </c>
      <c r="X245" s="96">
        <v>0</v>
      </c>
      <c r="Y245" s="67"/>
    </row>
    <row r="246" spans="1:25" ht="12.75" customHeight="1">
      <c r="A246" s="20"/>
      <c r="B246" s="22"/>
      <c r="C246" s="22"/>
      <c r="D246" s="52"/>
      <c r="E246" s="53" t="s">
        <v>5</v>
      </c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67"/>
    </row>
    <row r="247" spans="1:25" s="6" customFormat="1" ht="25.5" customHeight="1">
      <c r="A247" s="10" t="s">
        <v>263</v>
      </c>
      <c r="B247" s="11" t="s">
        <v>261</v>
      </c>
      <c r="C247" s="11" t="s">
        <v>199</v>
      </c>
      <c r="D247" s="44" t="s">
        <v>196</v>
      </c>
      <c r="E247" s="54" t="s">
        <v>264</v>
      </c>
      <c r="F247" s="162"/>
      <c r="G247" s="73">
        <f>SUM(H247,I247)</f>
        <v>73629.7</v>
      </c>
      <c r="H247" s="73">
        <v>73629.7</v>
      </c>
      <c r="I247" s="162">
        <v>0</v>
      </c>
      <c r="J247" s="162">
        <v>92420</v>
      </c>
      <c r="K247" s="162">
        <v>82420</v>
      </c>
      <c r="L247" s="162">
        <v>10000</v>
      </c>
      <c r="M247" s="96">
        <v>103900</v>
      </c>
      <c r="N247" s="96">
        <v>103900</v>
      </c>
      <c r="O247" s="96">
        <v>0</v>
      </c>
      <c r="P247" s="96">
        <f t="shared" si="21"/>
        <v>11480</v>
      </c>
      <c r="Q247" s="96">
        <f t="shared" si="22"/>
        <v>21480</v>
      </c>
      <c r="R247" s="96">
        <f t="shared" si="23"/>
        <v>-10000</v>
      </c>
      <c r="S247" s="96">
        <v>124485</v>
      </c>
      <c r="T247" s="96">
        <v>124485</v>
      </c>
      <c r="U247" s="96">
        <v>0</v>
      </c>
      <c r="V247" s="96">
        <v>137330</v>
      </c>
      <c r="W247" s="96">
        <f>SUM(V247)</f>
        <v>137330</v>
      </c>
      <c r="X247" s="96">
        <v>0</v>
      </c>
      <c r="Y247" s="67"/>
    </row>
    <row r="248" spans="1:25" ht="12.75" customHeight="1">
      <c r="A248" s="20"/>
      <c r="B248" s="22"/>
      <c r="C248" s="22"/>
      <c r="D248" s="52"/>
      <c r="E248" s="53" t="s">
        <v>201</v>
      </c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>
        <f t="shared" si="21"/>
        <v>0</v>
      </c>
      <c r="Q248" s="96">
        <f t="shared" si="22"/>
        <v>0</v>
      </c>
      <c r="R248" s="96">
        <f t="shared" si="23"/>
        <v>0</v>
      </c>
      <c r="S248" s="96"/>
      <c r="T248" s="96"/>
      <c r="U248" s="96"/>
      <c r="V248" s="96"/>
      <c r="W248" s="96"/>
      <c r="X248" s="96"/>
      <c r="Y248" s="67"/>
    </row>
    <row r="249" spans="1:25" ht="12.75" customHeight="1">
      <c r="A249" s="37" t="s">
        <v>265</v>
      </c>
      <c r="B249" s="38" t="s">
        <v>261</v>
      </c>
      <c r="C249" s="38" t="s">
        <v>199</v>
      </c>
      <c r="D249" s="38" t="s">
        <v>199</v>
      </c>
      <c r="E249" s="53" t="s">
        <v>264</v>
      </c>
      <c r="F249" s="96"/>
      <c r="G249" s="96"/>
      <c r="H249" s="96"/>
      <c r="I249" s="96"/>
      <c r="J249" s="162">
        <v>92420</v>
      </c>
      <c r="K249" s="162">
        <v>82420</v>
      </c>
      <c r="L249" s="162">
        <v>10000</v>
      </c>
      <c r="M249" s="96">
        <v>103900</v>
      </c>
      <c r="N249" s="96">
        <v>103900</v>
      </c>
      <c r="O249" s="96">
        <v>0</v>
      </c>
      <c r="P249" s="96">
        <f t="shared" si="21"/>
        <v>11480</v>
      </c>
      <c r="Q249" s="96">
        <f t="shared" si="22"/>
        <v>21480</v>
      </c>
      <c r="R249" s="96">
        <f t="shared" si="23"/>
        <v>-10000</v>
      </c>
      <c r="S249" s="96">
        <v>124485</v>
      </c>
      <c r="T249" s="96">
        <v>124485</v>
      </c>
      <c r="U249" s="96">
        <v>0</v>
      </c>
      <c r="V249" s="96">
        <v>137330</v>
      </c>
      <c r="W249" s="96">
        <f>SUM(V249)</f>
        <v>137330</v>
      </c>
      <c r="X249" s="96">
        <v>0</v>
      </c>
      <c r="Y249" s="67"/>
    </row>
    <row r="250" spans="1:25" ht="12.75" customHeight="1">
      <c r="A250" s="20"/>
      <c r="B250" s="22"/>
      <c r="C250" s="22"/>
      <c r="D250" s="52"/>
      <c r="E250" s="53" t="s">
        <v>5</v>
      </c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>
        <f t="shared" si="21"/>
        <v>0</v>
      </c>
      <c r="Q250" s="96">
        <f t="shared" si="22"/>
        <v>0</v>
      </c>
      <c r="R250" s="96">
        <f t="shared" si="23"/>
        <v>0</v>
      </c>
      <c r="S250" s="96"/>
      <c r="T250" s="96"/>
      <c r="U250" s="96"/>
      <c r="V250" s="96"/>
      <c r="W250" s="96"/>
      <c r="X250" s="96"/>
      <c r="Y250" s="67"/>
    </row>
    <row r="251" spans="1:25" s="6" customFormat="1" ht="25.5" customHeight="1">
      <c r="A251" s="10"/>
      <c r="B251" s="11"/>
      <c r="C251" s="11"/>
      <c r="D251" s="44"/>
      <c r="E251" s="54" t="s">
        <v>648</v>
      </c>
      <c r="F251" s="162"/>
      <c r="G251" s="162"/>
      <c r="H251" s="162"/>
      <c r="I251" s="162"/>
      <c r="J251" s="162">
        <v>92420</v>
      </c>
      <c r="K251" s="162">
        <v>82420</v>
      </c>
      <c r="L251" s="162">
        <v>10000</v>
      </c>
      <c r="M251" s="96">
        <v>103900</v>
      </c>
      <c r="N251" s="96">
        <v>103900</v>
      </c>
      <c r="O251" s="96">
        <v>0</v>
      </c>
      <c r="P251" s="96">
        <f t="shared" si="21"/>
        <v>11480</v>
      </c>
      <c r="Q251" s="96">
        <f t="shared" si="22"/>
        <v>21480</v>
      </c>
      <c r="R251" s="96">
        <f t="shared" si="23"/>
        <v>-10000</v>
      </c>
      <c r="S251" s="96">
        <v>124485</v>
      </c>
      <c r="T251" s="96">
        <v>124485</v>
      </c>
      <c r="U251" s="96">
        <v>0</v>
      </c>
      <c r="V251" s="96">
        <v>137330</v>
      </c>
      <c r="W251" s="96">
        <f>SUM(V251)</f>
        <v>137330</v>
      </c>
      <c r="X251" s="96">
        <v>0</v>
      </c>
      <c r="Y251" s="67"/>
    </row>
    <row r="252" spans="1:25" ht="12.75" customHeight="1">
      <c r="A252" s="20"/>
      <c r="B252" s="22"/>
      <c r="C252" s="22"/>
      <c r="D252" s="52"/>
      <c r="E252" s="53" t="s">
        <v>455</v>
      </c>
      <c r="F252" s="112" t="s">
        <v>456</v>
      </c>
      <c r="G252" s="73">
        <f>SUM(H252,I252)</f>
        <v>73629.7</v>
      </c>
      <c r="H252" s="73">
        <v>73629.7</v>
      </c>
      <c r="I252" s="90">
        <v>0</v>
      </c>
      <c r="J252" s="162">
        <v>82420</v>
      </c>
      <c r="K252" s="162">
        <v>82420</v>
      </c>
      <c r="L252" s="162">
        <v>0</v>
      </c>
      <c r="M252" s="96">
        <v>103900</v>
      </c>
      <c r="N252" s="96">
        <v>103900</v>
      </c>
      <c r="O252" s="96">
        <v>0</v>
      </c>
      <c r="P252" s="96">
        <f t="shared" si="21"/>
        <v>21480</v>
      </c>
      <c r="Q252" s="96">
        <f t="shared" si="22"/>
        <v>21480</v>
      </c>
      <c r="R252" s="96">
        <f t="shared" si="23"/>
        <v>0</v>
      </c>
      <c r="S252" s="96">
        <v>124485</v>
      </c>
      <c r="T252" s="96">
        <v>124485</v>
      </c>
      <c r="U252" s="96">
        <v>0</v>
      </c>
      <c r="V252" s="96">
        <v>137330</v>
      </c>
      <c r="W252" s="96">
        <f>SUM(V252)</f>
        <v>137330</v>
      </c>
      <c r="X252" s="96">
        <v>0</v>
      </c>
      <c r="Y252" s="67"/>
    </row>
    <row r="253" spans="1:25" ht="12.75" customHeight="1">
      <c r="A253" s="20"/>
      <c r="B253" s="22"/>
      <c r="C253" s="22"/>
      <c r="D253" s="52"/>
      <c r="E253" s="53" t="s">
        <v>521</v>
      </c>
      <c r="F253" s="112" t="s">
        <v>520</v>
      </c>
      <c r="G253" s="162">
        <v>0</v>
      </c>
      <c r="H253" s="162">
        <v>0</v>
      </c>
      <c r="I253" s="162">
        <v>0</v>
      </c>
      <c r="J253" s="162">
        <v>0</v>
      </c>
      <c r="K253" s="162">
        <v>0</v>
      </c>
      <c r="L253" s="162">
        <v>0</v>
      </c>
      <c r="M253" s="96"/>
      <c r="N253" s="96"/>
      <c r="O253" s="96"/>
      <c r="P253" s="96">
        <f t="shared" si="21"/>
        <v>0</v>
      </c>
      <c r="Q253" s="96">
        <f t="shared" si="22"/>
        <v>0</v>
      </c>
      <c r="R253" s="96">
        <f t="shared" si="23"/>
        <v>0</v>
      </c>
      <c r="S253" s="96">
        <v>0</v>
      </c>
      <c r="T253" s="96">
        <v>0</v>
      </c>
      <c r="U253" s="96">
        <v>0</v>
      </c>
      <c r="V253" s="96">
        <v>0</v>
      </c>
      <c r="W253" s="96">
        <v>0</v>
      </c>
      <c r="X253" s="96">
        <v>0</v>
      </c>
      <c r="Y253" s="67"/>
    </row>
    <row r="254" spans="1:25" ht="12.75" customHeight="1">
      <c r="A254" s="20"/>
      <c r="B254" s="22"/>
      <c r="C254" s="22"/>
      <c r="D254" s="52"/>
      <c r="E254" s="53" t="s">
        <v>527</v>
      </c>
      <c r="F254" s="112" t="s">
        <v>526</v>
      </c>
      <c r="G254" s="162">
        <v>0</v>
      </c>
      <c r="H254" s="162">
        <v>0</v>
      </c>
      <c r="I254" s="162">
        <v>0</v>
      </c>
      <c r="J254" s="90">
        <v>10000</v>
      </c>
      <c r="K254" s="162">
        <v>0</v>
      </c>
      <c r="L254" s="90">
        <v>10000</v>
      </c>
      <c r="M254" s="96">
        <v>14000</v>
      </c>
      <c r="N254" s="96">
        <v>0</v>
      </c>
      <c r="O254" s="96">
        <v>14000</v>
      </c>
      <c r="P254" s="96">
        <f t="shared" si="21"/>
        <v>4000</v>
      </c>
      <c r="Q254" s="96">
        <f t="shared" si="22"/>
        <v>0</v>
      </c>
      <c r="R254" s="96">
        <f t="shared" si="23"/>
        <v>4000</v>
      </c>
      <c r="S254" s="96">
        <v>0</v>
      </c>
      <c r="T254" s="96">
        <v>0</v>
      </c>
      <c r="U254" s="96">
        <v>0</v>
      </c>
      <c r="V254" s="96">
        <v>0</v>
      </c>
      <c r="W254" s="96">
        <v>0</v>
      </c>
      <c r="X254" s="96">
        <v>0</v>
      </c>
      <c r="Y254" s="67"/>
    </row>
    <row r="255" spans="1:25" s="6" customFormat="1" ht="40.5" customHeight="1">
      <c r="A255" s="10"/>
      <c r="B255" s="11"/>
      <c r="C255" s="11"/>
      <c r="D255" s="44"/>
      <c r="E255" s="54" t="s">
        <v>649</v>
      </c>
      <c r="F255" s="162"/>
      <c r="G255" s="162"/>
      <c r="H255" s="162"/>
      <c r="I255" s="162"/>
      <c r="J255" s="162"/>
      <c r="K255" s="162"/>
      <c r="L255" s="162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67"/>
    </row>
    <row r="256" spans="1:25" ht="12.75" customHeight="1">
      <c r="A256" s="20"/>
      <c r="B256" s="22"/>
      <c r="C256" s="22"/>
      <c r="D256" s="52"/>
      <c r="E256" s="53" t="s">
        <v>392</v>
      </c>
      <c r="F256" s="112" t="s">
        <v>391</v>
      </c>
      <c r="G256" s="112"/>
      <c r="H256" s="112"/>
      <c r="I256" s="112"/>
      <c r="J256" s="112"/>
      <c r="K256" s="112"/>
      <c r="L256" s="112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67"/>
    </row>
    <row r="257" spans="1:25" s="6" customFormat="1" ht="72.75" customHeight="1">
      <c r="A257" s="10"/>
      <c r="B257" s="11"/>
      <c r="C257" s="11"/>
      <c r="D257" s="44"/>
      <c r="E257" s="54" t="s">
        <v>650</v>
      </c>
      <c r="F257" s="162"/>
      <c r="G257" s="162"/>
      <c r="H257" s="162"/>
      <c r="I257" s="162"/>
      <c r="J257" s="162"/>
      <c r="K257" s="162"/>
      <c r="L257" s="162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67"/>
    </row>
    <row r="258" spans="1:25" ht="12.75" customHeight="1">
      <c r="A258" s="20"/>
      <c r="B258" s="22"/>
      <c r="C258" s="22"/>
      <c r="D258" s="52"/>
      <c r="E258" s="53" t="s">
        <v>505</v>
      </c>
      <c r="F258" s="112" t="s">
        <v>506</v>
      </c>
      <c r="G258" s="112"/>
      <c r="H258" s="112"/>
      <c r="I258" s="112"/>
      <c r="J258" s="112"/>
      <c r="K258" s="112"/>
      <c r="L258" s="112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67"/>
    </row>
    <row r="259" spans="1:25" s="6" customFormat="1" ht="60" customHeight="1">
      <c r="A259" s="10"/>
      <c r="B259" s="11"/>
      <c r="C259" s="11"/>
      <c r="D259" s="44"/>
      <c r="E259" s="54" t="s">
        <v>651</v>
      </c>
      <c r="F259" s="162"/>
      <c r="G259" s="162"/>
      <c r="H259" s="162"/>
      <c r="I259" s="162"/>
      <c r="J259" s="162"/>
      <c r="K259" s="162"/>
      <c r="L259" s="162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67"/>
    </row>
    <row r="260" spans="1:25" ht="12.75" customHeight="1">
      <c r="A260" s="20"/>
      <c r="B260" s="22"/>
      <c r="C260" s="22"/>
      <c r="D260" s="52"/>
      <c r="E260" s="53" t="s">
        <v>505</v>
      </c>
      <c r="F260" s="112" t="s">
        <v>506</v>
      </c>
      <c r="G260" s="112"/>
      <c r="H260" s="112"/>
      <c r="I260" s="112"/>
      <c r="J260" s="112"/>
      <c r="K260" s="112"/>
      <c r="L260" s="112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67"/>
    </row>
    <row r="261" spans="1:25" s="6" customFormat="1" ht="66" customHeight="1">
      <c r="A261" s="10"/>
      <c r="B261" s="11"/>
      <c r="C261" s="11"/>
      <c r="D261" s="44"/>
      <c r="E261" s="54" t="s">
        <v>652</v>
      </c>
      <c r="F261" s="162"/>
      <c r="G261" s="162"/>
      <c r="H261" s="162"/>
      <c r="I261" s="162"/>
      <c r="J261" s="162"/>
      <c r="K261" s="162"/>
      <c r="L261" s="162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67"/>
    </row>
    <row r="262" spans="1:25" ht="12.75" customHeight="1">
      <c r="A262" s="20"/>
      <c r="B262" s="22"/>
      <c r="C262" s="22"/>
      <c r="D262" s="52"/>
      <c r="E262" s="53" t="s">
        <v>505</v>
      </c>
      <c r="F262" s="112" t="s">
        <v>506</v>
      </c>
      <c r="G262" s="112"/>
      <c r="H262" s="112"/>
      <c r="I262" s="112"/>
      <c r="J262" s="112"/>
      <c r="K262" s="112"/>
      <c r="L262" s="112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67"/>
    </row>
    <row r="263" spans="1:25" s="6" customFormat="1" ht="59.25" customHeight="1">
      <c r="A263" s="10"/>
      <c r="B263" s="11"/>
      <c r="C263" s="11"/>
      <c r="D263" s="44"/>
      <c r="E263" s="54" t="s">
        <v>653</v>
      </c>
      <c r="F263" s="162"/>
      <c r="G263" s="162"/>
      <c r="H263" s="162"/>
      <c r="I263" s="162"/>
      <c r="J263" s="162"/>
      <c r="K263" s="162"/>
      <c r="L263" s="162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67"/>
    </row>
    <row r="264" spans="1:25" ht="12.75" customHeight="1">
      <c r="A264" s="20"/>
      <c r="B264" s="22"/>
      <c r="C264" s="22"/>
      <c r="D264" s="52"/>
      <c r="E264" s="53" t="s">
        <v>505</v>
      </c>
      <c r="F264" s="112" t="s">
        <v>506</v>
      </c>
      <c r="G264" s="112"/>
      <c r="H264" s="112"/>
      <c r="I264" s="112"/>
      <c r="J264" s="112"/>
      <c r="K264" s="112"/>
      <c r="L264" s="112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67"/>
    </row>
    <row r="265" spans="1:25" s="6" customFormat="1" ht="56.25" customHeight="1">
      <c r="A265" s="10"/>
      <c r="B265" s="11"/>
      <c r="C265" s="11"/>
      <c r="D265" s="44"/>
      <c r="E265" s="54" t="s">
        <v>654</v>
      </c>
      <c r="F265" s="162"/>
      <c r="G265" s="162"/>
      <c r="H265" s="162"/>
      <c r="I265" s="162"/>
      <c r="J265" s="162"/>
      <c r="K265" s="162"/>
      <c r="L265" s="162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67"/>
    </row>
    <row r="266" spans="1:25" ht="12.75" customHeight="1">
      <c r="A266" s="20"/>
      <c r="B266" s="22"/>
      <c r="C266" s="22"/>
      <c r="D266" s="52"/>
      <c r="E266" s="53" t="s">
        <v>505</v>
      </c>
      <c r="F266" s="112" t="s">
        <v>506</v>
      </c>
      <c r="G266" s="112"/>
      <c r="H266" s="112"/>
      <c r="I266" s="112"/>
      <c r="J266" s="112"/>
      <c r="K266" s="112"/>
      <c r="L266" s="112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67"/>
    </row>
    <row r="267" spans="1:25" s="6" customFormat="1" ht="44.25" customHeight="1">
      <c r="A267" s="10"/>
      <c r="B267" s="11"/>
      <c r="C267" s="11"/>
      <c r="D267" s="44"/>
      <c r="E267" s="54" t="s">
        <v>655</v>
      </c>
      <c r="F267" s="162"/>
      <c r="G267" s="162"/>
      <c r="H267" s="162"/>
      <c r="I267" s="162"/>
      <c r="J267" s="162"/>
      <c r="K267" s="162"/>
      <c r="L267" s="162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67"/>
    </row>
    <row r="268" spans="1:25" ht="12.75" customHeight="1">
      <c r="A268" s="20"/>
      <c r="B268" s="22"/>
      <c r="C268" s="22"/>
      <c r="D268" s="52"/>
      <c r="E268" s="53" t="s">
        <v>382</v>
      </c>
      <c r="F268" s="112" t="s">
        <v>381</v>
      </c>
      <c r="G268" s="112"/>
      <c r="H268" s="112"/>
      <c r="I268" s="112"/>
      <c r="J268" s="112"/>
      <c r="K268" s="112"/>
      <c r="L268" s="112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67"/>
    </row>
    <row r="269" spans="1:25" ht="12.75" customHeight="1">
      <c r="A269" s="20"/>
      <c r="B269" s="22"/>
      <c r="C269" s="22"/>
      <c r="D269" s="52"/>
      <c r="E269" s="53" t="s">
        <v>384</v>
      </c>
      <c r="F269" s="112" t="s">
        <v>383</v>
      </c>
      <c r="G269" s="112"/>
      <c r="H269" s="112"/>
      <c r="I269" s="112"/>
      <c r="J269" s="112"/>
      <c r="K269" s="112"/>
      <c r="L269" s="112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67"/>
    </row>
    <row r="270" spans="1:25" ht="12.75" customHeight="1">
      <c r="A270" s="20"/>
      <c r="B270" s="22"/>
      <c r="C270" s="22"/>
      <c r="D270" s="52"/>
      <c r="E270" s="53" t="s">
        <v>390</v>
      </c>
      <c r="F270" s="112" t="s">
        <v>389</v>
      </c>
      <c r="G270" s="112"/>
      <c r="H270" s="112"/>
      <c r="I270" s="112"/>
      <c r="J270" s="112"/>
      <c r="K270" s="112"/>
      <c r="L270" s="112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67"/>
    </row>
    <row r="271" spans="1:25" ht="12.75" customHeight="1">
      <c r="A271" s="20"/>
      <c r="B271" s="22"/>
      <c r="C271" s="22"/>
      <c r="D271" s="52"/>
      <c r="E271" s="53" t="s">
        <v>392</v>
      </c>
      <c r="F271" s="112" t="s">
        <v>391</v>
      </c>
      <c r="G271" s="112"/>
      <c r="H271" s="112"/>
      <c r="I271" s="112"/>
      <c r="J271" s="112"/>
      <c r="K271" s="112"/>
      <c r="L271" s="112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67"/>
    </row>
    <row r="272" spans="1:25" ht="12.75" customHeight="1">
      <c r="A272" s="20"/>
      <c r="B272" s="22"/>
      <c r="C272" s="22"/>
      <c r="D272" s="52"/>
      <c r="E272" s="53" t="s">
        <v>394</v>
      </c>
      <c r="F272" s="112" t="s">
        <v>393</v>
      </c>
      <c r="G272" s="112"/>
      <c r="H272" s="112"/>
      <c r="I272" s="112"/>
      <c r="J272" s="112"/>
      <c r="K272" s="112"/>
      <c r="L272" s="112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67"/>
    </row>
    <row r="273" spans="1:25" ht="12.75" customHeight="1">
      <c r="A273" s="20"/>
      <c r="B273" s="22"/>
      <c r="C273" s="22"/>
      <c r="D273" s="52"/>
      <c r="E273" s="53" t="s">
        <v>396</v>
      </c>
      <c r="F273" s="112" t="s">
        <v>395</v>
      </c>
      <c r="G273" s="112"/>
      <c r="H273" s="112"/>
      <c r="I273" s="112"/>
      <c r="J273" s="112"/>
      <c r="K273" s="112"/>
      <c r="L273" s="112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67"/>
    </row>
    <row r="274" spans="1:25" ht="12.75" customHeight="1">
      <c r="A274" s="20"/>
      <c r="B274" s="22"/>
      <c r="C274" s="22"/>
      <c r="D274" s="52"/>
      <c r="E274" s="53" t="s">
        <v>410</v>
      </c>
      <c r="F274" s="112" t="s">
        <v>409</v>
      </c>
      <c r="G274" s="112"/>
      <c r="H274" s="112"/>
      <c r="I274" s="112"/>
      <c r="J274" s="112"/>
      <c r="K274" s="112"/>
      <c r="L274" s="112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67"/>
    </row>
    <row r="275" spans="1:25" ht="12.75" customHeight="1">
      <c r="A275" s="20"/>
      <c r="B275" s="22"/>
      <c r="C275" s="22"/>
      <c r="D275" s="52"/>
      <c r="E275" s="53" t="s">
        <v>420</v>
      </c>
      <c r="F275" s="112" t="s">
        <v>421</v>
      </c>
      <c r="G275" s="112"/>
      <c r="H275" s="112"/>
      <c r="I275" s="112"/>
      <c r="J275" s="112"/>
      <c r="K275" s="112"/>
      <c r="L275" s="112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67"/>
    </row>
    <row r="276" spans="1:25" ht="12.75" customHeight="1">
      <c r="A276" s="20"/>
      <c r="B276" s="22"/>
      <c r="C276" s="22"/>
      <c r="D276" s="52"/>
      <c r="E276" s="53" t="s">
        <v>425</v>
      </c>
      <c r="F276" s="112" t="s">
        <v>424</v>
      </c>
      <c r="G276" s="112"/>
      <c r="H276" s="112"/>
      <c r="I276" s="112"/>
      <c r="J276" s="112"/>
      <c r="K276" s="112"/>
      <c r="L276" s="112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67"/>
    </row>
    <row r="277" spans="1:25" ht="12.75" customHeight="1">
      <c r="A277" s="20"/>
      <c r="B277" s="22"/>
      <c r="C277" s="22"/>
      <c r="D277" s="52"/>
      <c r="E277" s="53" t="s">
        <v>431</v>
      </c>
      <c r="F277" s="112" t="s">
        <v>430</v>
      </c>
      <c r="G277" s="112"/>
      <c r="H277" s="112"/>
      <c r="I277" s="112"/>
      <c r="J277" s="112"/>
      <c r="K277" s="112"/>
      <c r="L277" s="112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67"/>
    </row>
    <row r="278" spans="1:25" ht="12.75" customHeight="1">
      <c r="A278" s="20"/>
      <c r="B278" s="22"/>
      <c r="C278" s="22"/>
      <c r="D278" s="52"/>
      <c r="E278" s="53" t="s">
        <v>435</v>
      </c>
      <c r="F278" s="112" t="s">
        <v>434</v>
      </c>
      <c r="G278" s="112"/>
      <c r="H278" s="112"/>
      <c r="I278" s="112"/>
      <c r="J278" s="112"/>
      <c r="K278" s="112"/>
      <c r="L278" s="112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67"/>
    </row>
    <row r="279" spans="1:25" ht="12.75" customHeight="1">
      <c r="A279" s="20"/>
      <c r="B279" s="22"/>
      <c r="C279" s="22"/>
      <c r="D279" s="52"/>
      <c r="E279" s="53" t="s">
        <v>437</v>
      </c>
      <c r="F279" s="112" t="s">
        <v>436</v>
      </c>
      <c r="G279" s="112"/>
      <c r="H279" s="112"/>
      <c r="I279" s="112"/>
      <c r="J279" s="112"/>
      <c r="K279" s="112"/>
      <c r="L279" s="112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67"/>
    </row>
    <row r="280" spans="1:25" ht="12.75" customHeight="1">
      <c r="A280" s="20"/>
      <c r="B280" s="22"/>
      <c r="C280" s="22"/>
      <c r="D280" s="52"/>
      <c r="E280" s="53" t="s">
        <v>439</v>
      </c>
      <c r="F280" s="112" t="s">
        <v>438</v>
      </c>
      <c r="G280" s="112"/>
      <c r="H280" s="112"/>
      <c r="I280" s="112"/>
      <c r="J280" s="112"/>
      <c r="K280" s="112"/>
      <c r="L280" s="112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67"/>
    </row>
    <row r="281" spans="1:25" ht="12.75" customHeight="1">
      <c r="A281" s="20"/>
      <c r="B281" s="22"/>
      <c r="C281" s="22"/>
      <c r="D281" s="52"/>
      <c r="E281" s="53" t="s">
        <v>441</v>
      </c>
      <c r="F281" s="112" t="s">
        <v>442</v>
      </c>
      <c r="G281" s="112"/>
      <c r="H281" s="112"/>
      <c r="I281" s="112"/>
      <c r="J281" s="112"/>
      <c r="K281" s="112"/>
      <c r="L281" s="112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67"/>
    </row>
    <row r="282" spans="1:25" ht="12.75" customHeight="1">
      <c r="A282" s="20"/>
      <c r="B282" s="22"/>
      <c r="C282" s="22"/>
      <c r="D282" s="52"/>
      <c r="E282" s="53" t="s">
        <v>500</v>
      </c>
      <c r="F282" s="112" t="s">
        <v>501</v>
      </c>
      <c r="G282" s="112"/>
      <c r="H282" s="112"/>
      <c r="I282" s="112"/>
      <c r="J282" s="112"/>
      <c r="K282" s="112"/>
      <c r="L282" s="112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67"/>
    </row>
    <row r="283" spans="1:25" ht="12.75" customHeight="1">
      <c r="A283" s="20"/>
      <c r="B283" s="22"/>
      <c r="C283" s="22"/>
      <c r="D283" s="52"/>
      <c r="E283" s="53" t="s">
        <v>505</v>
      </c>
      <c r="F283" s="112" t="s">
        <v>506</v>
      </c>
      <c r="G283" s="112"/>
      <c r="H283" s="112"/>
      <c r="I283" s="112"/>
      <c r="J283" s="112"/>
      <c r="K283" s="112"/>
      <c r="L283" s="112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67"/>
    </row>
    <row r="284" spans="1:25" ht="12.75" customHeight="1">
      <c r="A284" s="20"/>
      <c r="B284" s="22"/>
      <c r="C284" s="22"/>
      <c r="D284" s="52"/>
      <c r="E284" s="53" t="s">
        <v>529</v>
      </c>
      <c r="F284" s="112" t="s">
        <v>528</v>
      </c>
      <c r="G284" s="112"/>
      <c r="H284" s="112"/>
      <c r="I284" s="112"/>
      <c r="J284" s="112"/>
      <c r="K284" s="112"/>
      <c r="L284" s="112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67"/>
    </row>
    <row r="285" spans="1:25" ht="12.75" customHeight="1">
      <c r="A285" s="20"/>
      <c r="B285" s="22"/>
      <c r="C285" s="22"/>
      <c r="D285" s="52"/>
      <c r="E285" s="53" t="s">
        <v>531</v>
      </c>
      <c r="F285" s="112" t="s">
        <v>532</v>
      </c>
      <c r="G285" s="112"/>
      <c r="H285" s="112"/>
      <c r="I285" s="112"/>
      <c r="J285" s="112"/>
      <c r="K285" s="112"/>
      <c r="L285" s="112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67"/>
    </row>
    <row r="286" spans="1:25" s="6" customFormat="1" ht="46.5" customHeight="1">
      <c r="A286" s="10"/>
      <c r="B286" s="11"/>
      <c r="C286" s="11"/>
      <c r="D286" s="44"/>
      <c r="E286" s="54" t="s">
        <v>656</v>
      </c>
      <c r="F286" s="162"/>
      <c r="G286" s="162"/>
      <c r="H286" s="162"/>
      <c r="I286" s="162"/>
      <c r="J286" s="162"/>
      <c r="K286" s="162"/>
      <c r="L286" s="162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67"/>
    </row>
    <row r="287" spans="1:25" ht="12.75" customHeight="1">
      <c r="A287" s="20"/>
      <c r="B287" s="22"/>
      <c r="C287" s="22"/>
      <c r="D287" s="52"/>
      <c r="E287" s="53" t="s">
        <v>455</v>
      </c>
      <c r="F287" s="112" t="s">
        <v>456</v>
      </c>
      <c r="G287" s="112"/>
      <c r="H287" s="112"/>
      <c r="I287" s="112"/>
      <c r="J287" s="112"/>
      <c r="K287" s="112"/>
      <c r="L287" s="112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67"/>
    </row>
    <row r="288" spans="1:25" s="6" customFormat="1" ht="46.5" customHeight="1">
      <c r="A288" s="10" t="s">
        <v>266</v>
      </c>
      <c r="B288" s="11" t="s">
        <v>261</v>
      </c>
      <c r="C288" s="11" t="s">
        <v>223</v>
      </c>
      <c r="D288" s="44" t="s">
        <v>196</v>
      </c>
      <c r="E288" s="54" t="s">
        <v>267</v>
      </c>
      <c r="F288" s="162"/>
      <c r="G288" s="96">
        <v>994</v>
      </c>
      <c r="H288" s="96">
        <v>994</v>
      </c>
      <c r="I288" s="96">
        <v>0</v>
      </c>
      <c r="J288" s="162">
        <v>0</v>
      </c>
      <c r="K288" s="162">
        <v>0</v>
      </c>
      <c r="L288" s="162">
        <v>0</v>
      </c>
      <c r="M288" s="162">
        <v>0</v>
      </c>
      <c r="N288" s="162">
        <v>0</v>
      </c>
      <c r="O288" s="162">
        <v>0</v>
      </c>
      <c r="P288" s="162">
        <v>0</v>
      </c>
      <c r="Q288" s="162">
        <v>0</v>
      </c>
      <c r="R288" s="162">
        <v>0</v>
      </c>
      <c r="S288" s="162">
        <v>0</v>
      </c>
      <c r="T288" s="162">
        <v>0</v>
      </c>
      <c r="U288" s="162">
        <v>0</v>
      </c>
      <c r="V288" s="162">
        <v>0</v>
      </c>
      <c r="W288" s="162">
        <v>0</v>
      </c>
      <c r="X288" s="162">
        <v>0</v>
      </c>
      <c r="Y288" s="67"/>
    </row>
    <row r="289" spans="1:25" ht="12.75" customHeight="1">
      <c r="A289" s="20"/>
      <c r="B289" s="22"/>
      <c r="C289" s="22"/>
      <c r="D289" s="52"/>
      <c r="E289" s="53" t="s">
        <v>201</v>
      </c>
      <c r="F289" s="96"/>
      <c r="G289" s="96"/>
      <c r="H289" s="96"/>
      <c r="I289" s="96"/>
      <c r="J289" s="162">
        <v>0</v>
      </c>
      <c r="K289" s="162">
        <v>0</v>
      </c>
      <c r="L289" s="162">
        <v>0</v>
      </c>
      <c r="M289" s="162">
        <v>0</v>
      </c>
      <c r="N289" s="162">
        <v>0</v>
      </c>
      <c r="O289" s="162">
        <v>0</v>
      </c>
      <c r="P289" s="162">
        <v>0</v>
      </c>
      <c r="Q289" s="162">
        <v>0</v>
      </c>
      <c r="R289" s="162">
        <v>0</v>
      </c>
      <c r="S289" s="162">
        <v>0</v>
      </c>
      <c r="T289" s="162">
        <v>0</v>
      </c>
      <c r="U289" s="162">
        <v>0</v>
      </c>
      <c r="V289" s="162">
        <v>0</v>
      </c>
      <c r="W289" s="162">
        <v>0</v>
      </c>
      <c r="X289" s="162">
        <v>0</v>
      </c>
      <c r="Y289" s="67"/>
    </row>
    <row r="290" spans="1:25" ht="12.75" customHeight="1">
      <c r="A290" s="37" t="s">
        <v>268</v>
      </c>
      <c r="B290" s="38" t="s">
        <v>261</v>
      </c>
      <c r="C290" s="38" t="s">
        <v>223</v>
      </c>
      <c r="D290" s="38" t="s">
        <v>199</v>
      </c>
      <c r="E290" s="53" t="s">
        <v>267</v>
      </c>
      <c r="F290" s="96"/>
      <c r="G290" s="96">
        <v>994</v>
      </c>
      <c r="H290" s="96">
        <v>994</v>
      </c>
      <c r="I290" s="96">
        <v>0</v>
      </c>
      <c r="J290" s="162">
        <v>0</v>
      </c>
      <c r="K290" s="162">
        <v>0</v>
      </c>
      <c r="L290" s="162">
        <v>0</v>
      </c>
      <c r="M290" s="162">
        <v>0</v>
      </c>
      <c r="N290" s="162">
        <v>0</v>
      </c>
      <c r="O290" s="162">
        <v>0</v>
      </c>
      <c r="P290" s="162">
        <v>0</v>
      </c>
      <c r="Q290" s="162">
        <v>0</v>
      </c>
      <c r="R290" s="162">
        <v>0</v>
      </c>
      <c r="S290" s="162">
        <v>0</v>
      </c>
      <c r="T290" s="162">
        <v>0</v>
      </c>
      <c r="U290" s="162">
        <v>0</v>
      </c>
      <c r="V290" s="162">
        <v>0</v>
      </c>
      <c r="W290" s="162">
        <v>0</v>
      </c>
      <c r="X290" s="162">
        <v>0</v>
      </c>
      <c r="Y290" s="67"/>
    </row>
    <row r="291" spans="1:25" ht="12.75" customHeight="1">
      <c r="A291" s="20"/>
      <c r="B291" s="22"/>
      <c r="C291" s="22"/>
      <c r="D291" s="52"/>
      <c r="E291" s="53" t="s">
        <v>5</v>
      </c>
      <c r="F291" s="96"/>
      <c r="G291" s="96"/>
      <c r="H291" s="96"/>
      <c r="I291" s="96"/>
      <c r="J291" s="162">
        <v>0</v>
      </c>
      <c r="K291" s="162">
        <v>0</v>
      </c>
      <c r="L291" s="162">
        <v>0</v>
      </c>
      <c r="M291" s="162">
        <v>0</v>
      </c>
      <c r="N291" s="162">
        <v>0</v>
      </c>
      <c r="O291" s="162">
        <v>0</v>
      </c>
      <c r="P291" s="162">
        <v>0</v>
      </c>
      <c r="Q291" s="162">
        <v>0</v>
      </c>
      <c r="R291" s="162">
        <v>0</v>
      </c>
      <c r="S291" s="162">
        <v>0</v>
      </c>
      <c r="T291" s="162">
        <v>0</v>
      </c>
      <c r="U291" s="162">
        <v>0</v>
      </c>
      <c r="V291" s="162">
        <v>0</v>
      </c>
      <c r="W291" s="162">
        <v>0</v>
      </c>
      <c r="X291" s="162">
        <v>0</v>
      </c>
      <c r="Y291" s="67"/>
    </row>
    <row r="292" spans="1:25" ht="12.75" customHeight="1">
      <c r="A292" s="20"/>
      <c r="B292" s="22"/>
      <c r="C292" s="22"/>
      <c r="D292" s="52"/>
      <c r="E292" s="21" t="s">
        <v>429</v>
      </c>
      <c r="F292" s="110" t="s">
        <v>428</v>
      </c>
      <c r="G292" s="96">
        <v>994</v>
      </c>
      <c r="H292" s="96">
        <v>994</v>
      </c>
      <c r="I292" s="96">
        <v>0</v>
      </c>
      <c r="J292" s="162">
        <v>0</v>
      </c>
      <c r="K292" s="162">
        <v>0</v>
      </c>
      <c r="L292" s="162">
        <v>0</v>
      </c>
      <c r="M292" s="162">
        <v>0</v>
      </c>
      <c r="N292" s="162">
        <v>0</v>
      </c>
      <c r="O292" s="162">
        <v>0</v>
      </c>
      <c r="P292" s="162">
        <v>0</v>
      </c>
      <c r="Q292" s="162">
        <v>0</v>
      </c>
      <c r="R292" s="162">
        <v>0</v>
      </c>
      <c r="S292" s="162">
        <v>0</v>
      </c>
      <c r="T292" s="162">
        <v>0</v>
      </c>
      <c r="U292" s="162">
        <v>0</v>
      </c>
      <c r="V292" s="162">
        <v>0</v>
      </c>
      <c r="W292" s="162">
        <v>0</v>
      </c>
      <c r="X292" s="162">
        <v>0</v>
      </c>
      <c r="Y292" s="67"/>
    </row>
    <row r="293" spans="1:25" s="6" customFormat="1" ht="46.5" customHeight="1">
      <c r="A293" s="10"/>
      <c r="B293" s="11"/>
      <c r="C293" s="11"/>
      <c r="D293" s="44"/>
      <c r="E293" s="54" t="s">
        <v>657</v>
      </c>
      <c r="F293" s="162"/>
      <c r="G293" s="162">
        <v>0</v>
      </c>
      <c r="H293" s="162">
        <v>0</v>
      </c>
      <c r="I293" s="162">
        <v>0</v>
      </c>
      <c r="J293" s="162">
        <v>0</v>
      </c>
      <c r="K293" s="162">
        <v>0</v>
      </c>
      <c r="L293" s="162">
        <v>0</v>
      </c>
      <c r="M293" s="162">
        <v>0</v>
      </c>
      <c r="N293" s="162">
        <v>0</v>
      </c>
      <c r="O293" s="162">
        <v>0</v>
      </c>
      <c r="P293" s="162">
        <v>0</v>
      </c>
      <c r="Q293" s="162">
        <v>0</v>
      </c>
      <c r="R293" s="162">
        <v>0</v>
      </c>
      <c r="S293" s="162">
        <v>0</v>
      </c>
      <c r="T293" s="162">
        <v>0</v>
      </c>
      <c r="U293" s="162">
        <v>0</v>
      </c>
      <c r="V293" s="162">
        <v>0</v>
      </c>
      <c r="W293" s="162">
        <v>0</v>
      </c>
      <c r="X293" s="162">
        <v>0</v>
      </c>
      <c r="Y293" s="67"/>
    </row>
    <row r="294" spans="1:25" ht="12.75" customHeight="1">
      <c r="A294" s="20"/>
      <c r="B294" s="22"/>
      <c r="C294" s="22"/>
      <c r="D294" s="52"/>
      <c r="E294" s="53" t="s">
        <v>521</v>
      </c>
      <c r="F294" s="112" t="s">
        <v>520</v>
      </c>
      <c r="G294" s="112"/>
      <c r="H294" s="112"/>
      <c r="I294" s="112"/>
      <c r="J294" s="112"/>
      <c r="K294" s="112"/>
      <c r="L294" s="112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67"/>
    </row>
    <row r="295" spans="1:25" ht="12.75" customHeight="1">
      <c r="A295" s="20"/>
      <c r="B295" s="22"/>
      <c r="C295" s="22"/>
      <c r="D295" s="52"/>
      <c r="E295" s="53" t="s">
        <v>523</v>
      </c>
      <c r="F295" s="112" t="s">
        <v>522</v>
      </c>
      <c r="G295" s="112"/>
      <c r="H295" s="112"/>
      <c r="I295" s="112"/>
      <c r="J295" s="112"/>
      <c r="K295" s="112"/>
      <c r="L295" s="112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67"/>
    </row>
    <row r="296" spans="1:25" s="6" customFormat="1" ht="46.5" customHeight="1">
      <c r="A296" s="10" t="s">
        <v>269</v>
      </c>
      <c r="B296" s="11" t="s">
        <v>261</v>
      </c>
      <c r="C296" s="11" t="s">
        <v>205</v>
      </c>
      <c r="D296" s="44" t="s">
        <v>196</v>
      </c>
      <c r="E296" s="54" t="s">
        <v>270</v>
      </c>
      <c r="F296" s="162"/>
      <c r="G296" s="162"/>
      <c r="H296" s="162"/>
      <c r="I296" s="162"/>
      <c r="J296" s="162"/>
      <c r="K296" s="162"/>
      <c r="L296" s="162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67"/>
    </row>
    <row r="297" spans="1:25" ht="12.75" customHeight="1">
      <c r="A297" s="20"/>
      <c r="B297" s="22"/>
      <c r="C297" s="22"/>
      <c r="D297" s="52"/>
      <c r="E297" s="53" t="s">
        <v>201</v>
      </c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67"/>
    </row>
    <row r="298" spans="1:25" ht="12.75" customHeight="1">
      <c r="A298" s="37" t="s">
        <v>271</v>
      </c>
      <c r="B298" s="38" t="s">
        <v>261</v>
      </c>
      <c r="C298" s="38" t="s">
        <v>205</v>
      </c>
      <c r="D298" s="38" t="s">
        <v>199</v>
      </c>
      <c r="E298" s="53" t="s">
        <v>272</v>
      </c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67"/>
    </row>
    <row r="299" spans="1:25" ht="12.75" customHeight="1">
      <c r="A299" s="20"/>
      <c r="B299" s="22"/>
      <c r="C299" s="22"/>
      <c r="D299" s="52"/>
      <c r="E299" s="53" t="s">
        <v>5</v>
      </c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67"/>
    </row>
    <row r="300" spans="1:25" s="6" customFormat="1" ht="46.5" customHeight="1">
      <c r="A300" s="10"/>
      <c r="B300" s="11"/>
      <c r="C300" s="11"/>
      <c r="D300" s="44"/>
      <c r="E300" s="54" t="s">
        <v>658</v>
      </c>
      <c r="F300" s="162"/>
      <c r="G300" s="162"/>
      <c r="H300" s="162"/>
      <c r="I300" s="162"/>
      <c r="J300" s="162"/>
      <c r="K300" s="162"/>
      <c r="L300" s="162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67"/>
    </row>
    <row r="301" spans="1:25" ht="12.75" customHeight="1">
      <c r="A301" s="20"/>
      <c r="B301" s="22"/>
      <c r="C301" s="22"/>
      <c r="D301" s="52"/>
      <c r="E301" s="53" t="s">
        <v>392</v>
      </c>
      <c r="F301" s="112" t="s">
        <v>391</v>
      </c>
      <c r="G301" s="112"/>
      <c r="H301" s="112"/>
      <c r="I301" s="112"/>
      <c r="J301" s="112"/>
      <c r="K301" s="112"/>
      <c r="L301" s="112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67"/>
    </row>
    <row r="302" spans="1:25" s="6" customFormat="1" ht="46.5" customHeight="1">
      <c r="A302" s="10" t="s">
        <v>273</v>
      </c>
      <c r="B302" s="11" t="s">
        <v>261</v>
      </c>
      <c r="C302" s="11" t="s">
        <v>216</v>
      </c>
      <c r="D302" s="44" t="s">
        <v>196</v>
      </c>
      <c r="E302" s="54" t="s">
        <v>274</v>
      </c>
      <c r="F302" s="162"/>
      <c r="G302" s="162"/>
      <c r="H302" s="162"/>
      <c r="I302" s="162"/>
      <c r="J302" s="162"/>
      <c r="K302" s="162"/>
      <c r="L302" s="162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67"/>
    </row>
    <row r="303" spans="1:25" ht="12.75" customHeight="1">
      <c r="A303" s="20"/>
      <c r="B303" s="22"/>
      <c r="C303" s="22"/>
      <c r="D303" s="52"/>
      <c r="E303" s="53" t="s">
        <v>201</v>
      </c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67"/>
    </row>
    <row r="304" spans="1:25" ht="12.75" customHeight="1">
      <c r="A304" s="37" t="s">
        <v>275</v>
      </c>
      <c r="B304" s="38" t="s">
        <v>261</v>
      </c>
      <c r="C304" s="38" t="s">
        <v>216</v>
      </c>
      <c r="D304" s="38" t="s">
        <v>199</v>
      </c>
      <c r="E304" s="53" t="s">
        <v>274</v>
      </c>
      <c r="F304" s="96"/>
      <c r="G304" s="90">
        <v>352</v>
      </c>
      <c r="H304" s="90">
        <v>352</v>
      </c>
      <c r="I304" s="90">
        <v>0</v>
      </c>
      <c r="J304" s="162">
        <v>0</v>
      </c>
      <c r="K304" s="162">
        <v>0</v>
      </c>
      <c r="L304" s="162">
        <v>0</v>
      </c>
      <c r="M304" s="162">
        <v>0</v>
      </c>
      <c r="N304" s="162">
        <v>0</v>
      </c>
      <c r="O304" s="162">
        <v>0</v>
      </c>
      <c r="P304" s="162">
        <v>0</v>
      </c>
      <c r="Q304" s="162">
        <v>0</v>
      </c>
      <c r="R304" s="162">
        <v>0</v>
      </c>
      <c r="S304" s="162">
        <v>0</v>
      </c>
      <c r="T304" s="162">
        <v>0</v>
      </c>
      <c r="U304" s="162">
        <v>0</v>
      </c>
      <c r="V304" s="162">
        <v>0</v>
      </c>
      <c r="W304" s="162">
        <v>0</v>
      </c>
      <c r="X304" s="162">
        <v>0</v>
      </c>
      <c r="Y304" s="67"/>
    </row>
    <row r="305" spans="1:25" ht="12.75" customHeight="1">
      <c r="A305" s="20"/>
      <c r="B305" s="22"/>
      <c r="C305" s="22"/>
      <c r="D305" s="52"/>
      <c r="E305" s="53" t="s">
        <v>5</v>
      </c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67"/>
    </row>
    <row r="306" spans="1:25" s="6" customFormat="1" ht="46.5" customHeight="1">
      <c r="A306" s="10"/>
      <c r="B306" s="11"/>
      <c r="C306" s="11"/>
      <c r="D306" s="44"/>
      <c r="E306" s="54" t="s">
        <v>659</v>
      </c>
      <c r="F306" s="162"/>
      <c r="G306" s="162">
        <v>0</v>
      </c>
      <c r="H306" s="162">
        <v>0</v>
      </c>
      <c r="I306" s="162">
        <v>0</v>
      </c>
      <c r="J306" s="162">
        <v>0</v>
      </c>
      <c r="K306" s="162">
        <v>0</v>
      </c>
      <c r="L306" s="162">
        <v>0</v>
      </c>
      <c r="M306" s="162">
        <v>0</v>
      </c>
      <c r="N306" s="162">
        <v>0</v>
      </c>
      <c r="O306" s="162">
        <v>0</v>
      </c>
      <c r="P306" s="162">
        <v>0</v>
      </c>
      <c r="Q306" s="162">
        <v>0</v>
      </c>
      <c r="R306" s="162">
        <v>0</v>
      </c>
      <c r="S306" s="162">
        <v>0</v>
      </c>
      <c r="T306" s="162">
        <v>0</v>
      </c>
      <c r="U306" s="162">
        <v>0</v>
      </c>
      <c r="V306" s="162">
        <v>0</v>
      </c>
      <c r="W306" s="162">
        <v>0</v>
      </c>
      <c r="X306" s="162">
        <v>0</v>
      </c>
      <c r="Y306" s="67"/>
    </row>
    <row r="307" spans="1:25" ht="12.75" customHeight="1">
      <c r="A307" s="20"/>
      <c r="B307" s="22"/>
      <c r="C307" s="22"/>
      <c r="D307" s="52"/>
      <c r="E307" s="53" t="s">
        <v>455</v>
      </c>
      <c r="F307" s="112" t="s">
        <v>456</v>
      </c>
      <c r="G307" s="162">
        <v>0</v>
      </c>
      <c r="H307" s="162">
        <v>0</v>
      </c>
      <c r="I307" s="162">
        <v>0</v>
      </c>
      <c r="J307" s="162">
        <v>0</v>
      </c>
      <c r="K307" s="162">
        <v>0</v>
      </c>
      <c r="L307" s="162">
        <v>0</v>
      </c>
      <c r="M307" s="162">
        <v>0</v>
      </c>
      <c r="N307" s="162">
        <v>0</v>
      </c>
      <c r="O307" s="162">
        <v>0</v>
      </c>
      <c r="P307" s="162">
        <v>0</v>
      </c>
      <c r="Q307" s="162">
        <v>0</v>
      </c>
      <c r="R307" s="162">
        <v>0</v>
      </c>
      <c r="S307" s="162">
        <v>0</v>
      </c>
      <c r="T307" s="162">
        <v>0</v>
      </c>
      <c r="U307" s="162">
        <v>0</v>
      </c>
      <c r="V307" s="162">
        <v>0</v>
      </c>
      <c r="W307" s="162">
        <v>0</v>
      </c>
      <c r="X307" s="162">
        <v>0</v>
      </c>
      <c r="Y307" s="67"/>
    </row>
    <row r="308" spans="1:25" ht="12.75" customHeight="1">
      <c r="A308" s="20"/>
      <c r="B308" s="22"/>
      <c r="C308" s="22"/>
      <c r="D308" s="52"/>
      <c r="E308" s="53" t="s">
        <v>527</v>
      </c>
      <c r="F308" s="112" t="s">
        <v>526</v>
      </c>
      <c r="G308" s="162">
        <v>0</v>
      </c>
      <c r="H308" s="162">
        <v>0</v>
      </c>
      <c r="I308" s="162">
        <v>0</v>
      </c>
      <c r="J308" s="162">
        <v>0</v>
      </c>
      <c r="K308" s="162">
        <v>0</v>
      </c>
      <c r="L308" s="162">
        <v>0</v>
      </c>
      <c r="M308" s="162">
        <v>0</v>
      </c>
      <c r="N308" s="162">
        <v>0</v>
      </c>
      <c r="O308" s="162">
        <v>0</v>
      </c>
      <c r="P308" s="162">
        <v>0</v>
      </c>
      <c r="Q308" s="162">
        <v>0</v>
      </c>
      <c r="R308" s="162">
        <v>0</v>
      </c>
      <c r="S308" s="162">
        <v>0</v>
      </c>
      <c r="T308" s="162">
        <v>0</v>
      </c>
      <c r="U308" s="162">
        <v>0</v>
      </c>
      <c r="V308" s="162">
        <v>0</v>
      </c>
      <c r="W308" s="162">
        <v>0</v>
      </c>
      <c r="X308" s="162">
        <v>0</v>
      </c>
      <c r="Y308" s="67"/>
    </row>
    <row r="309" spans="1:25" s="6" customFormat="1" ht="46.5" customHeight="1">
      <c r="A309" s="10"/>
      <c r="B309" s="11"/>
      <c r="C309" s="11"/>
      <c r="D309" s="44"/>
      <c r="E309" s="54" t="s">
        <v>660</v>
      </c>
      <c r="F309" s="162"/>
      <c r="G309" s="162">
        <v>0</v>
      </c>
      <c r="H309" s="162">
        <v>0</v>
      </c>
      <c r="I309" s="162">
        <v>0</v>
      </c>
      <c r="J309" s="162">
        <v>0</v>
      </c>
      <c r="K309" s="162">
        <v>0</v>
      </c>
      <c r="L309" s="162">
        <v>0</v>
      </c>
      <c r="M309" s="162">
        <v>0</v>
      </c>
      <c r="N309" s="162">
        <v>0</v>
      </c>
      <c r="O309" s="162">
        <v>0</v>
      </c>
      <c r="P309" s="162">
        <v>0</v>
      </c>
      <c r="Q309" s="162">
        <v>0</v>
      </c>
      <c r="R309" s="162">
        <v>0</v>
      </c>
      <c r="S309" s="162">
        <v>0</v>
      </c>
      <c r="T309" s="162">
        <v>0</v>
      </c>
      <c r="U309" s="162">
        <v>0</v>
      </c>
      <c r="V309" s="162">
        <v>0</v>
      </c>
      <c r="W309" s="162">
        <v>0</v>
      </c>
      <c r="X309" s="162">
        <v>0</v>
      </c>
      <c r="Y309" s="67"/>
    </row>
    <row r="310" spans="1:25" ht="12.75" customHeight="1">
      <c r="A310" s="20"/>
      <c r="B310" s="22"/>
      <c r="C310" s="22"/>
      <c r="D310" s="52"/>
      <c r="E310" s="53" t="s">
        <v>392</v>
      </c>
      <c r="F310" s="112" t="s">
        <v>391</v>
      </c>
      <c r="G310" s="162">
        <v>0</v>
      </c>
      <c r="H310" s="162">
        <v>0</v>
      </c>
      <c r="I310" s="162">
        <v>0</v>
      </c>
      <c r="J310" s="162">
        <v>0</v>
      </c>
      <c r="K310" s="162">
        <v>0</v>
      </c>
      <c r="L310" s="162">
        <v>0</v>
      </c>
      <c r="M310" s="162">
        <v>0</v>
      </c>
      <c r="N310" s="162">
        <v>0</v>
      </c>
      <c r="O310" s="162">
        <v>0</v>
      </c>
      <c r="P310" s="162">
        <v>0</v>
      </c>
      <c r="Q310" s="162">
        <v>0</v>
      </c>
      <c r="R310" s="162">
        <v>0</v>
      </c>
      <c r="S310" s="162">
        <v>0</v>
      </c>
      <c r="T310" s="162">
        <v>0</v>
      </c>
      <c r="U310" s="162">
        <v>0</v>
      </c>
      <c r="V310" s="162">
        <v>0</v>
      </c>
      <c r="W310" s="162">
        <v>0</v>
      </c>
      <c r="X310" s="162">
        <v>0</v>
      </c>
      <c r="Y310" s="67"/>
    </row>
    <row r="311" spans="1:25" s="6" customFormat="1" ht="46.5" customHeight="1">
      <c r="A311" s="10"/>
      <c r="B311" s="11"/>
      <c r="C311" s="11"/>
      <c r="D311" s="44"/>
      <c r="E311" s="54" t="s">
        <v>661</v>
      </c>
      <c r="F311" s="162"/>
      <c r="G311" s="162">
        <v>0</v>
      </c>
      <c r="H311" s="162">
        <v>0</v>
      </c>
      <c r="I311" s="162">
        <v>0</v>
      </c>
      <c r="J311" s="162">
        <v>0</v>
      </c>
      <c r="K311" s="162">
        <v>0</v>
      </c>
      <c r="L311" s="162">
        <v>0</v>
      </c>
      <c r="M311" s="162">
        <v>0</v>
      </c>
      <c r="N311" s="162">
        <v>0</v>
      </c>
      <c r="O311" s="162">
        <v>0</v>
      </c>
      <c r="P311" s="162">
        <v>0</v>
      </c>
      <c r="Q311" s="162">
        <v>0</v>
      </c>
      <c r="R311" s="162">
        <v>0</v>
      </c>
      <c r="S311" s="162">
        <v>0</v>
      </c>
      <c r="T311" s="162">
        <v>0</v>
      </c>
      <c r="U311" s="162">
        <v>0</v>
      </c>
      <c r="V311" s="162">
        <v>0</v>
      </c>
      <c r="W311" s="162">
        <v>0</v>
      </c>
      <c r="X311" s="162">
        <v>0</v>
      </c>
      <c r="Y311" s="67"/>
    </row>
    <row r="312" spans="1:25" ht="12.75" customHeight="1">
      <c r="A312" s="20"/>
      <c r="B312" s="22"/>
      <c r="C312" s="22"/>
      <c r="D312" s="52"/>
      <c r="E312" s="53" t="s">
        <v>392</v>
      </c>
      <c r="F312" s="112" t="s">
        <v>391</v>
      </c>
      <c r="G312" s="162">
        <v>0</v>
      </c>
      <c r="H312" s="162">
        <v>0</v>
      </c>
      <c r="I312" s="162">
        <v>0</v>
      </c>
      <c r="J312" s="162">
        <v>0</v>
      </c>
      <c r="K312" s="162">
        <v>0</v>
      </c>
      <c r="L312" s="162">
        <v>0</v>
      </c>
      <c r="M312" s="162">
        <v>0</v>
      </c>
      <c r="N312" s="162">
        <v>0</v>
      </c>
      <c r="O312" s="162">
        <v>0</v>
      </c>
      <c r="P312" s="162">
        <v>0</v>
      </c>
      <c r="Q312" s="162">
        <v>0</v>
      </c>
      <c r="R312" s="162">
        <v>0</v>
      </c>
      <c r="S312" s="162">
        <v>0</v>
      </c>
      <c r="T312" s="162">
        <v>0</v>
      </c>
      <c r="U312" s="162">
        <v>0</v>
      </c>
      <c r="V312" s="162">
        <v>0</v>
      </c>
      <c r="W312" s="162">
        <v>0</v>
      </c>
      <c r="X312" s="162">
        <v>0</v>
      </c>
      <c r="Y312" s="67"/>
    </row>
    <row r="313" spans="1:25" ht="12.75" customHeight="1">
      <c r="A313" s="20"/>
      <c r="B313" s="22"/>
      <c r="C313" s="22"/>
      <c r="D313" s="52"/>
      <c r="E313" s="53" t="s">
        <v>521</v>
      </c>
      <c r="F313" s="112" t="s">
        <v>520</v>
      </c>
      <c r="G313" s="162">
        <v>0</v>
      </c>
      <c r="H313" s="162">
        <v>0</v>
      </c>
      <c r="I313" s="162">
        <v>0</v>
      </c>
      <c r="J313" s="162">
        <v>0</v>
      </c>
      <c r="K313" s="162">
        <v>0</v>
      </c>
      <c r="L313" s="162">
        <v>0</v>
      </c>
      <c r="M313" s="162">
        <v>0</v>
      </c>
      <c r="N313" s="162">
        <v>0</v>
      </c>
      <c r="O313" s="162">
        <v>0</v>
      </c>
      <c r="P313" s="162">
        <v>0</v>
      </c>
      <c r="Q313" s="162">
        <v>0</v>
      </c>
      <c r="R313" s="162">
        <v>0</v>
      </c>
      <c r="S313" s="162">
        <v>0</v>
      </c>
      <c r="T313" s="162">
        <v>0</v>
      </c>
      <c r="U313" s="162">
        <v>0</v>
      </c>
      <c r="V313" s="162">
        <v>0</v>
      </c>
      <c r="W313" s="162">
        <v>0</v>
      </c>
      <c r="X313" s="162">
        <v>0</v>
      </c>
      <c r="Y313" s="67"/>
    </row>
    <row r="314" spans="1:25" s="6" customFormat="1" ht="46.5" customHeight="1">
      <c r="A314" s="10"/>
      <c r="B314" s="11"/>
      <c r="C314" s="11"/>
      <c r="D314" s="44"/>
      <c r="E314" s="54" t="s">
        <v>662</v>
      </c>
      <c r="F314" s="162"/>
      <c r="G314" s="90">
        <v>352</v>
      </c>
      <c r="H314" s="90">
        <v>352</v>
      </c>
      <c r="I314" s="90">
        <v>0</v>
      </c>
      <c r="J314" s="162">
        <v>0</v>
      </c>
      <c r="K314" s="162">
        <v>0</v>
      </c>
      <c r="L314" s="162">
        <v>0</v>
      </c>
      <c r="M314" s="162">
        <v>0</v>
      </c>
      <c r="N314" s="162">
        <v>0</v>
      </c>
      <c r="O314" s="162">
        <v>0</v>
      </c>
      <c r="P314" s="162">
        <v>0</v>
      </c>
      <c r="Q314" s="162">
        <v>0</v>
      </c>
      <c r="R314" s="162">
        <v>0</v>
      </c>
      <c r="S314" s="162">
        <v>0</v>
      </c>
      <c r="T314" s="162">
        <v>0</v>
      </c>
      <c r="U314" s="162">
        <v>0</v>
      </c>
      <c r="V314" s="162">
        <v>0</v>
      </c>
      <c r="W314" s="162">
        <v>0</v>
      </c>
      <c r="X314" s="162">
        <v>0</v>
      </c>
      <c r="Y314" s="67"/>
    </row>
    <row r="315" spans="1:25" ht="12.75" customHeight="1">
      <c r="A315" s="20"/>
      <c r="B315" s="22"/>
      <c r="C315" s="22"/>
      <c r="D315" s="52"/>
      <c r="E315" s="53" t="s">
        <v>392</v>
      </c>
      <c r="F315" s="112" t="s">
        <v>391</v>
      </c>
      <c r="G315" s="90">
        <v>352</v>
      </c>
      <c r="H315" s="90">
        <v>352</v>
      </c>
      <c r="I315" s="90">
        <v>0</v>
      </c>
      <c r="J315" s="162">
        <v>0</v>
      </c>
      <c r="K315" s="162">
        <v>0</v>
      </c>
      <c r="L315" s="162">
        <v>0</v>
      </c>
      <c r="M315" s="162">
        <v>0</v>
      </c>
      <c r="N315" s="162">
        <v>0</v>
      </c>
      <c r="O315" s="162">
        <v>0</v>
      </c>
      <c r="P315" s="162">
        <v>0</v>
      </c>
      <c r="Q315" s="162">
        <v>0</v>
      </c>
      <c r="R315" s="162">
        <v>0</v>
      </c>
      <c r="S315" s="162">
        <v>0</v>
      </c>
      <c r="T315" s="162">
        <v>0</v>
      </c>
      <c r="U315" s="162">
        <v>0</v>
      </c>
      <c r="V315" s="162">
        <v>0</v>
      </c>
      <c r="W315" s="162">
        <v>0</v>
      </c>
      <c r="X315" s="162">
        <v>0</v>
      </c>
      <c r="Y315" s="67"/>
    </row>
    <row r="316" spans="1:25" s="6" customFormat="1" ht="60.75" customHeight="1">
      <c r="A316" s="10"/>
      <c r="B316" s="11"/>
      <c r="C316" s="11"/>
      <c r="D316" s="44"/>
      <c r="E316" s="54" t="s">
        <v>663</v>
      </c>
      <c r="F316" s="162"/>
      <c r="G316" s="162"/>
      <c r="H316" s="162"/>
      <c r="I316" s="162"/>
      <c r="J316" s="162"/>
      <c r="K316" s="162"/>
      <c r="L316" s="162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67"/>
    </row>
    <row r="317" spans="1:25" ht="12.75" customHeight="1">
      <c r="A317" s="20"/>
      <c r="B317" s="22"/>
      <c r="C317" s="22"/>
      <c r="D317" s="52"/>
      <c r="E317" s="53" t="s">
        <v>505</v>
      </c>
      <c r="F317" s="112" t="s">
        <v>506</v>
      </c>
      <c r="G317" s="112"/>
      <c r="H317" s="112"/>
      <c r="I317" s="112"/>
      <c r="J317" s="112"/>
      <c r="K317" s="112"/>
      <c r="L317" s="112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67"/>
    </row>
    <row r="318" spans="1:25" s="6" customFormat="1" ht="60" customHeight="1">
      <c r="A318" s="10"/>
      <c r="B318" s="11"/>
      <c r="C318" s="11"/>
      <c r="D318" s="44"/>
      <c r="E318" s="54" t="s">
        <v>664</v>
      </c>
      <c r="F318" s="162"/>
      <c r="G318" s="162"/>
      <c r="H318" s="162"/>
      <c r="I318" s="162"/>
      <c r="J318" s="162"/>
      <c r="K318" s="162"/>
      <c r="L318" s="162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67"/>
    </row>
    <row r="319" spans="1:25" ht="12.75" customHeight="1">
      <c r="A319" s="20"/>
      <c r="B319" s="22"/>
      <c r="C319" s="22"/>
      <c r="D319" s="52"/>
      <c r="E319" s="53" t="s">
        <v>505</v>
      </c>
      <c r="F319" s="112" t="s">
        <v>506</v>
      </c>
      <c r="G319" s="112"/>
      <c r="H319" s="112"/>
      <c r="I319" s="112"/>
      <c r="J319" s="112"/>
      <c r="K319" s="112"/>
      <c r="L319" s="112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67"/>
    </row>
    <row r="320" spans="1:25" s="6" customFormat="1" ht="46.5" customHeight="1">
      <c r="A320" s="10"/>
      <c r="B320" s="11"/>
      <c r="C320" s="11"/>
      <c r="D320" s="44"/>
      <c r="E320" s="54" t="s">
        <v>665</v>
      </c>
      <c r="F320" s="162"/>
      <c r="G320" s="162"/>
      <c r="H320" s="162"/>
      <c r="I320" s="162"/>
      <c r="J320" s="162"/>
      <c r="K320" s="162"/>
      <c r="L320" s="162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67"/>
    </row>
    <row r="321" spans="1:25" ht="12.75" customHeight="1">
      <c r="A321" s="20"/>
      <c r="B321" s="22"/>
      <c r="C321" s="22"/>
      <c r="D321" s="52"/>
      <c r="E321" s="53" t="s">
        <v>521</v>
      </c>
      <c r="F321" s="112" t="s">
        <v>520</v>
      </c>
      <c r="G321" s="112"/>
      <c r="H321" s="112"/>
      <c r="I321" s="112"/>
      <c r="J321" s="112"/>
      <c r="K321" s="112"/>
      <c r="L321" s="112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67"/>
    </row>
    <row r="322" spans="1:25" ht="12.75" customHeight="1">
      <c r="A322" s="20"/>
      <c r="B322" s="22"/>
      <c r="C322" s="22"/>
      <c r="D322" s="52"/>
      <c r="E322" s="53" t="s">
        <v>523</v>
      </c>
      <c r="F322" s="112" t="s">
        <v>522</v>
      </c>
      <c r="G322" s="112"/>
      <c r="H322" s="112"/>
      <c r="I322" s="112"/>
      <c r="J322" s="112"/>
      <c r="K322" s="112"/>
      <c r="L322" s="112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67"/>
    </row>
    <row r="323" spans="1:25" s="6" customFormat="1" ht="46.5" customHeight="1">
      <c r="A323" s="10" t="s">
        <v>276</v>
      </c>
      <c r="B323" s="11" t="s">
        <v>277</v>
      </c>
      <c r="C323" s="11" t="s">
        <v>196</v>
      </c>
      <c r="D323" s="44" t="s">
        <v>196</v>
      </c>
      <c r="E323" s="54" t="s">
        <v>278</v>
      </c>
      <c r="F323" s="162"/>
      <c r="G323" s="73">
        <f>SUM(G325,G334,G339)</f>
        <v>150046.59999999998</v>
      </c>
      <c r="H323" s="73">
        <f>SUM(H325,H334,H339)</f>
        <v>7705.3</v>
      </c>
      <c r="I323" s="73">
        <f>SUM(I325,I328,I331,I334,I337,I340)</f>
        <v>142341.3</v>
      </c>
      <c r="J323" s="162">
        <v>45457.1</v>
      </c>
      <c r="K323" s="162">
        <v>6000</v>
      </c>
      <c r="L323" s="162">
        <v>39457.1</v>
      </c>
      <c r="M323" s="162">
        <v>5000</v>
      </c>
      <c r="N323" s="162">
        <v>5000</v>
      </c>
      <c r="O323" s="162">
        <v>0</v>
      </c>
      <c r="P323" s="96">
        <f>SUM(M323-J323)</f>
        <v>-40457.1</v>
      </c>
      <c r="Q323" s="96">
        <f>SUM(N323-K323)</f>
        <v>-1000</v>
      </c>
      <c r="R323" s="96">
        <f>SUM(O323-L323)</f>
        <v>-39457.1</v>
      </c>
      <c r="S323" s="96">
        <v>7000</v>
      </c>
      <c r="T323" s="96">
        <v>7000</v>
      </c>
      <c r="U323" s="96">
        <v>0</v>
      </c>
      <c r="V323" s="96">
        <v>8000</v>
      </c>
      <c r="W323" s="96">
        <v>8000</v>
      </c>
      <c r="X323" s="96">
        <v>0</v>
      </c>
      <c r="Y323" s="67"/>
    </row>
    <row r="324" spans="1:25" ht="12.75" customHeight="1">
      <c r="A324" s="20"/>
      <c r="B324" s="22"/>
      <c r="C324" s="22"/>
      <c r="D324" s="52"/>
      <c r="E324" s="53" t="s">
        <v>5</v>
      </c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67"/>
    </row>
    <row r="325" spans="1:25" s="6" customFormat="1" ht="46.5" customHeight="1">
      <c r="A325" s="10" t="s">
        <v>279</v>
      </c>
      <c r="B325" s="11" t="s">
        <v>277</v>
      </c>
      <c r="C325" s="11" t="s">
        <v>199</v>
      </c>
      <c r="D325" s="44" t="s">
        <v>196</v>
      </c>
      <c r="E325" s="54" t="s">
        <v>280</v>
      </c>
      <c r="F325" s="162"/>
      <c r="G325" s="73">
        <f>SUM(H325,I325)</f>
        <v>2990</v>
      </c>
      <c r="H325" s="73">
        <v>2000</v>
      </c>
      <c r="I325" s="73">
        <v>990</v>
      </c>
      <c r="J325" s="162">
        <v>1000</v>
      </c>
      <c r="K325" s="162">
        <v>1000</v>
      </c>
      <c r="L325" s="162">
        <v>0</v>
      </c>
      <c r="M325" s="162">
        <v>2000</v>
      </c>
      <c r="N325" s="162">
        <v>2000</v>
      </c>
      <c r="O325" s="162">
        <v>0</v>
      </c>
      <c r="P325" s="96">
        <f>SUM(M325-J325)</f>
        <v>1000</v>
      </c>
      <c r="Q325" s="96">
        <f>SUM(N325-K325)</f>
        <v>1000</v>
      </c>
      <c r="R325" s="96">
        <f>SUM(O325-L325)</f>
        <v>0</v>
      </c>
      <c r="S325" s="96">
        <v>3000</v>
      </c>
      <c r="T325" s="96">
        <v>3000</v>
      </c>
      <c r="U325" s="96">
        <v>0</v>
      </c>
      <c r="V325" s="96">
        <v>4000</v>
      </c>
      <c r="W325" s="96">
        <v>4000</v>
      </c>
      <c r="X325" s="96">
        <v>0</v>
      </c>
      <c r="Y325" s="67"/>
    </row>
    <row r="326" spans="1:25" ht="12.75" customHeight="1">
      <c r="A326" s="20"/>
      <c r="B326" s="22"/>
      <c r="C326" s="22"/>
      <c r="D326" s="52"/>
      <c r="E326" s="53" t="s">
        <v>201</v>
      </c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67"/>
    </row>
    <row r="327" spans="1:25" ht="12.75" customHeight="1">
      <c r="A327" s="37" t="s">
        <v>281</v>
      </c>
      <c r="B327" s="38" t="s">
        <v>277</v>
      </c>
      <c r="C327" s="38" t="s">
        <v>199</v>
      </c>
      <c r="D327" s="38" t="s">
        <v>199</v>
      </c>
      <c r="E327" s="53" t="s">
        <v>280</v>
      </c>
      <c r="F327" s="96"/>
      <c r="G327" s="73">
        <f>SUM(H327,I327)</f>
        <v>2990</v>
      </c>
      <c r="H327" s="73">
        <v>2000</v>
      </c>
      <c r="I327" s="73">
        <v>990</v>
      </c>
      <c r="J327" s="162">
        <v>1000</v>
      </c>
      <c r="K327" s="162">
        <v>1000</v>
      </c>
      <c r="L327" s="162">
        <v>0</v>
      </c>
      <c r="M327" s="162">
        <v>2000</v>
      </c>
      <c r="N327" s="162">
        <v>2000</v>
      </c>
      <c r="O327" s="162">
        <v>0</v>
      </c>
      <c r="P327" s="96">
        <f>SUM(M327-J327)</f>
        <v>1000</v>
      </c>
      <c r="Q327" s="96">
        <f>SUM(N327-K327)</f>
        <v>1000</v>
      </c>
      <c r="R327" s="96">
        <f>SUM(O327-L327)</f>
        <v>0</v>
      </c>
      <c r="S327" s="96">
        <v>3000</v>
      </c>
      <c r="T327" s="96">
        <v>3000</v>
      </c>
      <c r="U327" s="96">
        <v>0</v>
      </c>
      <c r="V327" s="96">
        <v>4000</v>
      </c>
      <c r="W327" s="96">
        <v>4000</v>
      </c>
      <c r="X327" s="96">
        <v>0</v>
      </c>
      <c r="Y327" s="67"/>
    </row>
    <row r="328" spans="1:25" ht="12.75" customHeight="1">
      <c r="A328" s="20"/>
      <c r="B328" s="22"/>
      <c r="C328" s="22"/>
      <c r="D328" s="52"/>
      <c r="E328" s="53" t="s">
        <v>5</v>
      </c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67"/>
    </row>
    <row r="329" spans="1:25" s="6" customFormat="1" ht="46.5" customHeight="1">
      <c r="A329" s="10"/>
      <c r="B329" s="11"/>
      <c r="C329" s="11"/>
      <c r="D329" s="44"/>
      <c r="E329" s="54" t="s">
        <v>666</v>
      </c>
      <c r="F329" s="162"/>
      <c r="G329" s="162"/>
      <c r="H329" s="162"/>
      <c r="I329" s="162"/>
      <c r="J329" s="162"/>
      <c r="K329" s="162"/>
      <c r="L329" s="162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67"/>
    </row>
    <row r="330" spans="1:25" ht="12.75" customHeight="1">
      <c r="A330" s="20"/>
      <c r="B330" s="22"/>
      <c r="C330" s="22"/>
      <c r="D330" s="52"/>
      <c r="E330" s="53" t="s">
        <v>420</v>
      </c>
      <c r="F330" s="112" t="s">
        <v>421</v>
      </c>
      <c r="G330" s="112"/>
      <c r="H330" s="112"/>
      <c r="I330" s="112"/>
      <c r="J330" s="112"/>
      <c r="K330" s="112"/>
      <c r="L330" s="112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67"/>
    </row>
    <row r="331" spans="1:25" ht="12.75" customHeight="1">
      <c r="A331" s="20"/>
      <c r="B331" s="22"/>
      <c r="C331" s="22"/>
      <c r="D331" s="52"/>
      <c r="E331" s="53" t="s">
        <v>505</v>
      </c>
      <c r="F331" s="112" t="s">
        <v>506</v>
      </c>
      <c r="G331" s="112"/>
      <c r="H331" s="112"/>
      <c r="I331" s="112"/>
      <c r="J331" s="112"/>
      <c r="K331" s="112"/>
      <c r="L331" s="112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67"/>
    </row>
    <row r="332" spans="1:25" s="6" customFormat="1" ht="24" customHeight="1">
      <c r="A332" s="99">
        <v>2630</v>
      </c>
      <c r="B332" s="86" t="s">
        <v>216</v>
      </c>
      <c r="C332" s="86" t="s">
        <v>205</v>
      </c>
      <c r="D332" s="86" t="s">
        <v>196</v>
      </c>
      <c r="E332" s="77" t="s">
        <v>734</v>
      </c>
      <c r="F332" s="162"/>
      <c r="G332" s="162"/>
      <c r="H332" s="162"/>
      <c r="I332" s="162"/>
      <c r="J332" s="162">
        <v>15457.1</v>
      </c>
      <c r="K332" s="162">
        <v>2000</v>
      </c>
      <c r="L332" s="162">
        <v>13457.1</v>
      </c>
      <c r="M332" s="162"/>
      <c r="N332" s="162"/>
      <c r="O332" s="162"/>
      <c r="P332" s="96">
        <f>SUM(M332-J332)</f>
        <v>-15457.1</v>
      </c>
      <c r="Q332" s="96">
        <f>SUM(N332-K332)</f>
        <v>-2000</v>
      </c>
      <c r="R332" s="96">
        <f>SUM(O332-L332)</f>
        <v>-13457.1</v>
      </c>
      <c r="S332" s="96"/>
      <c r="T332" s="96"/>
      <c r="U332" s="96"/>
      <c r="V332" s="96"/>
      <c r="W332" s="96"/>
      <c r="X332" s="96"/>
      <c r="Y332" s="67"/>
    </row>
    <row r="333" spans="1:25" s="6" customFormat="1" ht="18.75" customHeight="1">
      <c r="A333" s="99"/>
      <c r="B333" s="86"/>
      <c r="C333" s="86"/>
      <c r="D333" s="86"/>
      <c r="E333" s="53" t="s">
        <v>201</v>
      </c>
      <c r="F333" s="162"/>
      <c r="G333" s="162"/>
      <c r="H333" s="162"/>
      <c r="I333" s="162"/>
      <c r="J333" s="162"/>
      <c r="K333" s="162"/>
      <c r="L333" s="162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67"/>
    </row>
    <row r="334" spans="1:30" s="6" customFormat="1" ht="18.75" customHeight="1">
      <c r="A334" s="37">
        <v>2631</v>
      </c>
      <c r="B334" s="78" t="s">
        <v>216</v>
      </c>
      <c r="C334" s="78" t="s">
        <v>205</v>
      </c>
      <c r="D334" s="78" t="s">
        <v>199</v>
      </c>
      <c r="E334" s="77" t="s">
        <v>734</v>
      </c>
      <c r="F334" s="112"/>
      <c r="G334" s="73">
        <f>SUM(H334,I334)</f>
        <v>145144.59999999998</v>
      </c>
      <c r="H334" s="73">
        <v>3793.3</v>
      </c>
      <c r="I334" s="73">
        <v>141351.3</v>
      </c>
      <c r="J334" s="112">
        <v>15457.1</v>
      </c>
      <c r="K334" s="112">
        <v>2000</v>
      </c>
      <c r="L334" s="112">
        <v>13457.1</v>
      </c>
      <c r="M334" s="162"/>
      <c r="N334" s="162"/>
      <c r="O334" s="162"/>
      <c r="P334" s="96">
        <f aca="true" t="shared" si="24" ref="P334:R335">SUM(M334-J334)</f>
        <v>-15457.1</v>
      </c>
      <c r="Q334" s="96">
        <f t="shared" si="24"/>
        <v>-2000</v>
      </c>
      <c r="R334" s="96">
        <f t="shared" si="24"/>
        <v>-13457.1</v>
      </c>
      <c r="S334" s="96"/>
      <c r="T334" s="96"/>
      <c r="U334" s="96"/>
      <c r="V334" s="96"/>
      <c r="W334" s="96"/>
      <c r="X334" s="96"/>
      <c r="Y334" s="171"/>
      <c r="Z334" s="157"/>
      <c r="AA334" s="25"/>
      <c r="AB334" s="25"/>
      <c r="AC334" s="25"/>
      <c r="AD334" s="67"/>
    </row>
    <row r="335" spans="1:25" ht="12.75" customHeight="1">
      <c r="A335" s="20"/>
      <c r="B335" s="22"/>
      <c r="C335" s="22"/>
      <c r="D335" s="52"/>
      <c r="E335" s="53" t="s">
        <v>392</v>
      </c>
      <c r="F335" s="112" t="s">
        <v>391</v>
      </c>
      <c r="G335" s="73">
        <v>3793.3</v>
      </c>
      <c r="H335" s="73">
        <v>3793.3</v>
      </c>
      <c r="I335" s="90">
        <v>0</v>
      </c>
      <c r="J335" s="112">
        <v>15457.1</v>
      </c>
      <c r="K335" s="112">
        <v>2000</v>
      </c>
      <c r="L335" s="112">
        <v>13457.1</v>
      </c>
      <c r="M335" s="96"/>
      <c r="N335" s="96"/>
      <c r="O335" s="96"/>
      <c r="P335" s="96">
        <f t="shared" si="24"/>
        <v>-15457.1</v>
      </c>
      <c r="Q335" s="96">
        <f t="shared" si="24"/>
        <v>-2000</v>
      </c>
      <c r="R335" s="96">
        <f t="shared" si="24"/>
        <v>-13457.1</v>
      </c>
      <c r="S335" s="96"/>
      <c r="T335" s="96"/>
      <c r="U335" s="96"/>
      <c r="V335" s="96"/>
      <c r="W335" s="96"/>
      <c r="X335" s="96"/>
      <c r="Y335" s="67"/>
    </row>
    <row r="336" spans="1:25" ht="12.75" customHeight="1">
      <c r="A336" s="20"/>
      <c r="B336" s="22"/>
      <c r="C336" s="22"/>
      <c r="D336" s="52"/>
      <c r="E336" s="21" t="s">
        <v>521</v>
      </c>
      <c r="F336" s="110">
        <v>5112</v>
      </c>
      <c r="G336" s="73">
        <v>141351.3</v>
      </c>
      <c r="H336" s="90">
        <v>0</v>
      </c>
      <c r="I336" s="73">
        <v>141351.3</v>
      </c>
      <c r="J336" s="112"/>
      <c r="K336" s="112"/>
      <c r="L336" s="112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67"/>
    </row>
    <row r="337" spans="1:25" ht="12.75" customHeight="1">
      <c r="A337" s="20"/>
      <c r="B337" s="22"/>
      <c r="C337" s="22"/>
      <c r="D337" s="52"/>
      <c r="E337" s="21" t="s">
        <v>523</v>
      </c>
      <c r="F337" s="112">
        <v>5113</v>
      </c>
      <c r="G337" s="112"/>
      <c r="H337" s="112"/>
      <c r="I337" s="112"/>
      <c r="J337" s="112"/>
      <c r="K337" s="112"/>
      <c r="L337" s="112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67"/>
    </row>
    <row r="338" spans="1:25" ht="12.75" customHeight="1">
      <c r="A338" s="20"/>
      <c r="B338" s="22"/>
      <c r="C338" s="22"/>
      <c r="D338" s="52"/>
      <c r="E338" s="21" t="s">
        <v>538</v>
      </c>
      <c r="F338" s="112">
        <v>5134</v>
      </c>
      <c r="G338" s="112"/>
      <c r="H338" s="112"/>
      <c r="I338" s="112"/>
      <c r="J338" s="112"/>
      <c r="K338" s="112"/>
      <c r="L338" s="112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67"/>
    </row>
    <row r="339" spans="1:25" s="6" customFormat="1" ht="46.5" customHeight="1">
      <c r="A339" s="10" t="s">
        <v>282</v>
      </c>
      <c r="B339" s="11" t="s">
        <v>277</v>
      </c>
      <c r="C339" s="11" t="s">
        <v>239</v>
      </c>
      <c r="D339" s="44" t="s">
        <v>196</v>
      </c>
      <c r="E339" s="54" t="s">
        <v>283</v>
      </c>
      <c r="F339" s="162"/>
      <c r="G339" s="73">
        <f>SUM(H339,I339)</f>
        <v>1912</v>
      </c>
      <c r="H339" s="73">
        <v>1912</v>
      </c>
      <c r="I339" s="162">
        <v>0</v>
      </c>
      <c r="J339" s="162">
        <v>3000</v>
      </c>
      <c r="K339" s="162">
        <v>3000</v>
      </c>
      <c r="L339" s="162">
        <v>0</v>
      </c>
      <c r="M339" s="162">
        <v>3000</v>
      </c>
      <c r="N339" s="162">
        <v>3000</v>
      </c>
      <c r="O339" s="162">
        <v>0</v>
      </c>
      <c r="P339" s="96">
        <f>SUM(M339-J339)</f>
        <v>0</v>
      </c>
      <c r="Q339" s="96">
        <f>SUM(N339-K339)</f>
        <v>0</v>
      </c>
      <c r="R339" s="96">
        <f>SUM(O339-L339)</f>
        <v>0</v>
      </c>
      <c r="S339" s="96">
        <v>4000</v>
      </c>
      <c r="T339" s="96">
        <v>4000</v>
      </c>
      <c r="U339" s="96">
        <v>0</v>
      </c>
      <c r="V339" s="96">
        <v>4000</v>
      </c>
      <c r="W339" s="96">
        <v>4000</v>
      </c>
      <c r="X339" s="96">
        <v>0</v>
      </c>
      <c r="Y339" s="67"/>
    </row>
    <row r="340" spans="1:25" ht="12.75" customHeight="1">
      <c r="A340" s="20"/>
      <c r="B340" s="22"/>
      <c r="C340" s="22"/>
      <c r="D340" s="52"/>
      <c r="E340" s="53" t="s">
        <v>201</v>
      </c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67"/>
    </row>
    <row r="341" spans="1:25" ht="12.75" customHeight="1">
      <c r="A341" s="37" t="s">
        <v>284</v>
      </c>
      <c r="B341" s="38" t="s">
        <v>277</v>
      </c>
      <c r="C341" s="38" t="s">
        <v>239</v>
      </c>
      <c r="D341" s="38" t="s">
        <v>199</v>
      </c>
      <c r="E341" s="53" t="s">
        <v>283</v>
      </c>
      <c r="F341" s="96"/>
      <c r="G341" s="73">
        <f>SUM(H341,I341)</f>
        <v>1912</v>
      </c>
      <c r="H341" s="73">
        <v>1912</v>
      </c>
      <c r="I341" s="162">
        <v>0</v>
      </c>
      <c r="J341" s="162">
        <v>3000</v>
      </c>
      <c r="K341" s="162">
        <v>3000</v>
      </c>
      <c r="L341" s="162">
        <v>0</v>
      </c>
      <c r="M341" s="162">
        <v>3000</v>
      </c>
      <c r="N341" s="162">
        <v>3000</v>
      </c>
      <c r="O341" s="162">
        <v>0</v>
      </c>
      <c r="P341" s="96">
        <f>SUM(M341-J341)</f>
        <v>0</v>
      </c>
      <c r="Q341" s="96">
        <f>SUM(N341-K341)</f>
        <v>0</v>
      </c>
      <c r="R341" s="96">
        <f>SUM(O341-L341)</f>
        <v>0</v>
      </c>
      <c r="S341" s="96">
        <v>4000</v>
      </c>
      <c r="T341" s="96">
        <v>4000</v>
      </c>
      <c r="U341" s="96">
        <v>0</v>
      </c>
      <c r="V341" s="96">
        <v>4000</v>
      </c>
      <c r="W341" s="96">
        <v>4000</v>
      </c>
      <c r="X341" s="96">
        <v>0</v>
      </c>
      <c r="Y341" s="67"/>
    </row>
    <row r="342" spans="1:25" ht="12.75" customHeight="1">
      <c r="A342" s="20"/>
      <c r="B342" s="22"/>
      <c r="C342" s="22"/>
      <c r="D342" s="52"/>
      <c r="E342" s="53" t="s">
        <v>5</v>
      </c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 t="s">
        <v>758</v>
      </c>
      <c r="W342" s="96"/>
      <c r="X342" s="96"/>
      <c r="Y342" s="67"/>
    </row>
    <row r="343" spans="1:25" s="6" customFormat="1" ht="46.5" customHeight="1">
      <c r="A343" s="10"/>
      <c r="B343" s="11"/>
      <c r="C343" s="11"/>
      <c r="D343" s="44"/>
      <c r="E343" s="54" t="s">
        <v>667</v>
      </c>
      <c r="F343" s="162"/>
      <c r="G343" s="162"/>
      <c r="H343" s="162"/>
      <c r="I343" s="162"/>
      <c r="J343" s="162"/>
      <c r="K343" s="162"/>
      <c r="L343" s="162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67"/>
    </row>
    <row r="344" spans="1:25" ht="12.75" customHeight="1">
      <c r="A344" s="20"/>
      <c r="B344" s="22"/>
      <c r="C344" s="22"/>
      <c r="D344" s="52"/>
      <c r="E344" s="53" t="s">
        <v>429</v>
      </c>
      <c r="F344" s="112" t="s">
        <v>428</v>
      </c>
      <c r="G344" s="112"/>
      <c r="H344" s="112"/>
      <c r="I344" s="112"/>
      <c r="J344" s="112"/>
      <c r="K344" s="112"/>
      <c r="L344" s="112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67"/>
    </row>
    <row r="345" spans="1:25" ht="12.75" customHeight="1">
      <c r="A345" s="20"/>
      <c r="B345" s="22"/>
      <c r="C345" s="22"/>
      <c r="D345" s="52"/>
      <c r="E345" s="53" t="s">
        <v>521</v>
      </c>
      <c r="F345" s="112" t="s">
        <v>520</v>
      </c>
      <c r="G345" s="112"/>
      <c r="H345" s="112"/>
      <c r="I345" s="112"/>
      <c r="J345" s="112"/>
      <c r="K345" s="112"/>
      <c r="L345" s="112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67"/>
    </row>
    <row r="346" spans="1:25" s="6" customFormat="1" ht="46.5" customHeight="1">
      <c r="A346" s="10"/>
      <c r="B346" s="11"/>
      <c r="C346" s="11"/>
      <c r="D346" s="44"/>
      <c r="E346" s="54" t="s">
        <v>668</v>
      </c>
      <c r="F346" s="162"/>
      <c r="G346" s="73">
        <f>SUM(H346,I346)</f>
        <v>1912</v>
      </c>
      <c r="H346" s="73">
        <v>1912</v>
      </c>
      <c r="I346" s="162">
        <v>0</v>
      </c>
      <c r="J346" s="162">
        <v>3000</v>
      </c>
      <c r="K346" s="162">
        <v>3000</v>
      </c>
      <c r="L346" s="162">
        <v>0</v>
      </c>
      <c r="M346" s="162">
        <v>3000</v>
      </c>
      <c r="N346" s="162">
        <v>3000</v>
      </c>
      <c r="O346" s="162">
        <v>0</v>
      </c>
      <c r="P346" s="96">
        <f aca="true" t="shared" si="25" ref="P346:R347">SUM(M346-J346)</f>
        <v>0</v>
      </c>
      <c r="Q346" s="96">
        <f t="shared" si="25"/>
        <v>0</v>
      </c>
      <c r="R346" s="96">
        <f t="shared" si="25"/>
        <v>0</v>
      </c>
      <c r="S346" s="96">
        <v>4000</v>
      </c>
      <c r="T346" s="96">
        <v>4000</v>
      </c>
      <c r="U346" s="96">
        <v>0</v>
      </c>
      <c r="V346" s="96">
        <v>4000</v>
      </c>
      <c r="W346" s="96">
        <v>4000</v>
      </c>
      <c r="X346" s="96">
        <v>0</v>
      </c>
      <c r="Y346" s="67"/>
    </row>
    <row r="347" spans="1:25" ht="12.75" customHeight="1">
      <c r="A347" s="20"/>
      <c r="B347" s="22"/>
      <c r="C347" s="22"/>
      <c r="D347" s="52"/>
      <c r="E347" s="53" t="s">
        <v>455</v>
      </c>
      <c r="F347" s="112" t="s">
        <v>456</v>
      </c>
      <c r="G347" s="73">
        <f>SUM(H347,I347)</f>
        <v>1912</v>
      </c>
      <c r="H347" s="73">
        <v>1912</v>
      </c>
      <c r="I347" s="162">
        <v>0</v>
      </c>
      <c r="J347" s="162">
        <v>3000</v>
      </c>
      <c r="K347" s="162">
        <v>3000</v>
      </c>
      <c r="L347" s="162">
        <v>0</v>
      </c>
      <c r="M347" s="162">
        <v>3000</v>
      </c>
      <c r="N347" s="162">
        <v>3000</v>
      </c>
      <c r="O347" s="162">
        <v>0</v>
      </c>
      <c r="P347" s="96">
        <f t="shared" si="25"/>
        <v>0</v>
      </c>
      <c r="Q347" s="96">
        <f t="shared" si="25"/>
        <v>0</v>
      </c>
      <c r="R347" s="96">
        <f t="shared" si="25"/>
        <v>0</v>
      </c>
      <c r="S347" s="96">
        <v>4000</v>
      </c>
      <c r="T347" s="96">
        <v>4000</v>
      </c>
      <c r="U347" s="96">
        <v>0</v>
      </c>
      <c r="V347" s="96">
        <v>4000</v>
      </c>
      <c r="W347" s="96">
        <v>4000</v>
      </c>
      <c r="X347" s="96">
        <v>0</v>
      </c>
      <c r="Y347" s="67"/>
    </row>
    <row r="348" spans="1:25" s="6" customFormat="1" ht="46.5" customHeight="1">
      <c r="A348" s="10"/>
      <c r="B348" s="11"/>
      <c r="C348" s="11"/>
      <c r="D348" s="44"/>
      <c r="E348" s="54" t="s">
        <v>669</v>
      </c>
      <c r="F348" s="162"/>
      <c r="G348" s="162"/>
      <c r="H348" s="162"/>
      <c r="I348" s="162"/>
      <c r="J348" s="162"/>
      <c r="K348" s="162"/>
      <c r="L348" s="162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67"/>
    </row>
    <row r="349" spans="1:25" ht="12.75" customHeight="1">
      <c r="A349" s="20"/>
      <c r="B349" s="22"/>
      <c r="C349" s="22"/>
      <c r="D349" s="52"/>
      <c r="E349" s="53" t="s">
        <v>505</v>
      </c>
      <c r="F349" s="112" t="s">
        <v>506</v>
      </c>
      <c r="G349" s="112"/>
      <c r="H349" s="112"/>
      <c r="I349" s="112"/>
      <c r="J349" s="112"/>
      <c r="K349" s="112"/>
      <c r="L349" s="112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67"/>
    </row>
    <row r="350" spans="1:25" s="6" customFormat="1" ht="57" customHeight="1">
      <c r="A350" s="10"/>
      <c r="B350" s="11"/>
      <c r="C350" s="11"/>
      <c r="D350" s="44"/>
      <c r="E350" s="54" t="s">
        <v>670</v>
      </c>
      <c r="F350" s="162"/>
      <c r="G350" s="162"/>
      <c r="H350" s="162"/>
      <c r="I350" s="162"/>
      <c r="J350" s="162"/>
      <c r="K350" s="162"/>
      <c r="L350" s="162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67"/>
    </row>
    <row r="351" spans="1:25" ht="12.75" customHeight="1">
      <c r="A351" s="20"/>
      <c r="B351" s="22"/>
      <c r="C351" s="22"/>
      <c r="D351" s="52"/>
      <c r="E351" s="53" t="s">
        <v>505</v>
      </c>
      <c r="F351" s="112" t="s">
        <v>506</v>
      </c>
      <c r="G351" s="112"/>
      <c r="H351" s="112"/>
      <c r="I351" s="112"/>
      <c r="J351" s="112"/>
      <c r="K351" s="112"/>
      <c r="L351" s="112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67"/>
    </row>
    <row r="352" spans="1:25" s="6" customFormat="1" ht="72" customHeight="1">
      <c r="A352" s="10"/>
      <c r="B352" s="11"/>
      <c r="C352" s="11"/>
      <c r="D352" s="44"/>
      <c r="E352" s="54" t="s">
        <v>671</v>
      </c>
      <c r="F352" s="162"/>
      <c r="G352" s="162"/>
      <c r="H352" s="162"/>
      <c r="I352" s="162"/>
      <c r="J352" s="162"/>
      <c r="K352" s="162"/>
      <c r="L352" s="162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67"/>
    </row>
    <row r="353" spans="1:25" ht="12.75" customHeight="1">
      <c r="A353" s="20"/>
      <c r="B353" s="22"/>
      <c r="C353" s="22"/>
      <c r="D353" s="52"/>
      <c r="E353" s="53" t="s">
        <v>505</v>
      </c>
      <c r="F353" s="112" t="s">
        <v>506</v>
      </c>
      <c r="G353" s="112"/>
      <c r="H353" s="112"/>
      <c r="I353" s="112"/>
      <c r="J353" s="112"/>
      <c r="K353" s="112"/>
      <c r="L353" s="112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67"/>
    </row>
    <row r="354" spans="1:25" s="6" customFormat="1" ht="46.5" customHeight="1">
      <c r="A354" s="10"/>
      <c r="B354" s="11"/>
      <c r="C354" s="11"/>
      <c r="D354" s="44"/>
      <c r="E354" s="54" t="s">
        <v>672</v>
      </c>
      <c r="F354" s="162"/>
      <c r="G354" s="162"/>
      <c r="H354" s="162"/>
      <c r="I354" s="162"/>
      <c r="J354" s="162"/>
      <c r="K354" s="162"/>
      <c r="L354" s="162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67"/>
    </row>
    <row r="355" spans="1:25" ht="12.75" customHeight="1">
      <c r="A355" s="20"/>
      <c r="B355" s="22"/>
      <c r="C355" s="22"/>
      <c r="D355" s="52"/>
      <c r="E355" s="53" t="s">
        <v>523</v>
      </c>
      <c r="F355" s="112" t="s">
        <v>522</v>
      </c>
      <c r="G355" s="112"/>
      <c r="H355" s="112"/>
      <c r="I355" s="112"/>
      <c r="J355" s="112"/>
      <c r="K355" s="112"/>
      <c r="L355" s="112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67"/>
    </row>
    <row r="356" spans="1:25" s="6" customFormat="1" ht="46.5" customHeight="1">
      <c r="A356" s="10" t="s">
        <v>285</v>
      </c>
      <c r="B356" s="11" t="s">
        <v>277</v>
      </c>
      <c r="C356" s="11" t="s">
        <v>212</v>
      </c>
      <c r="D356" s="44" t="s">
        <v>196</v>
      </c>
      <c r="E356" s="54" t="s">
        <v>286</v>
      </c>
      <c r="F356" s="162"/>
      <c r="G356" s="162"/>
      <c r="H356" s="162"/>
      <c r="I356" s="162"/>
      <c r="J356" s="162"/>
      <c r="K356" s="162"/>
      <c r="L356" s="162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67"/>
    </row>
    <row r="357" spans="1:25" ht="12.75" customHeight="1">
      <c r="A357" s="20"/>
      <c r="B357" s="22"/>
      <c r="C357" s="22"/>
      <c r="D357" s="52"/>
      <c r="E357" s="53" t="s">
        <v>201</v>
      </c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67"/>
    </row>
    <row r="358" spans="1:25" ht="12.75" customHeight="1">
      <c r="A358" s="37" t="s">
        <v>287</v>
      </c>
      <c r="B358" s="38" t="s">
        <v>277</v>
      </c>
      <c r="C358" s="38" t="s">
        <v>212</v>
      </c>
      <c r="D358" s="38" t="s">
        <v>199</v>
      </c>
      <c r="E358" s="53" t="s">
        <v>286</v>
      </c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67"/>
    </row>
    <row r="359" spans="1:25" ht="12.75" customHeight="1">
      <c r="A359" s="20"/>
      <c r="B359" s="22"/>
      <c r="C359" s="22"/>
      <c r="D359" s="52"/>
      <c r="E359" s="53" t="s">
        <v>5</v>
      </c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67"/>
    </row>
    <row r="360" spans="1:25" s="6" customFormat="1" ht="46.5" customHeight="1">
      <c r="A360" s="10"/>
      <c r="B360" s="11"/>
      <c r="C360" s="11"/>
      <c r="D360" s="44"/>
      <c r="E360" s="54" t="s">
        <v>673</v>
      </c>
      <c r="F360" s="162"/>
      <c r="G360" s="162"/>
      <c r="H360" s="162"/>
      <c r="I360" s="162"/>
      <c r="J360" s="162"/>
      <c r="K360" s="162"/>
      <c r="L360" s="162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67"/>
    </row>
    <row r="361" spans="1:25" ht="12.75" customHeight="1">
      <c r="A361" s="20"/>
      <c r="B361" s="22"/>
      <c r="C361" s="22"/>
      <c r="D361" s="52"/>
      <c r="E361" s="53" t="s">
        <v>538</v>
      </c>
      <c r="F361" s="112" t="s">
        <v>537</v>
      </c>
      <c r="G361" s="112"/>
      <c r="H361" s="112"/>
      <c r="I361" s="112"/>
      <c r="J361" s="112"/>
      <c r="K361" s="112"/>
      <c r="L361" s="112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67"/>
    </row>
    <row r="362" spans="1:25" s="6" customFormat="1" ht="46.5" customHeight="1">
      <c r="A362" s="10" t="s">
        <v>288</v>
      </c>
      <c r="B362" s="11" t="s">
        <v>277</v>
      </c>
      <c r="C362" s="11" t="s">
        <v>216</v>
      </c>
      <c r="D362" s="44" t="s">
        <v>196</v>
      </c>
      <c r="E362" s="54" t="s">
        <v>289</v>
      </c>
      <c r="F362" s="162"/>
      <c r="G362" s="162"/>
      <c r="H362" s="162"/>
      <c r="I362" s="162"/>
      <c r="J362" s="162"/>
      <c r="K362" s="162"/>
      <c r="L362" s="162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67"/>
    </row>
    <row r="363" spans="1:25" ht="12.75" customHeight="1">
      <c r="A363" s="20"/>
      <c r="B363" s="22"/>
      <c r="C363" s="22"/>
      <c r="D363" s="52"/>
      <c r="E363" s="53" t="s">
        <v>201</v>
      </c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67"/>
    </row>
    <row r="364" spans="1:25" ht="12.75" customHeight="1">
      <c r="A364" s="37" t="s">
        <v>290</v>
      </c>
      <c r="B364" s="38" t="s">
        <v>277</v>
      </c>
      <c r="C364" s="38" t="s">
        <v>216</v>
      </c>
      <c r="D364" s="38" t="s">
        <v>199</v>
      </c>
      <c r="E364" s="53" t="s">
        <v>289</v>
      </c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67"/>
    </row>
    <row r="365" spans="1:25" ht="12.75" customHeight="1">
      <c r="A365" s="20"/>
      <c r="B365" s="22"/>
      <c r="C365" s="22"/>
      <c r="D365" s="52"/>
      <c r="E365" s="53" t="s">
        <v>5</v>
      </c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67"/>
    </row>
    <row r="366" spans="1:25" s="6" customFormat="1" ht="46.5" customHeight="1">
      <c r="A366" s="10"/>
      <c r="B366" s="11"/>
      <c r="C366" s="11"/>
      <c r="D366" s="44"/>
      <c r="E366" s="54" t="s">
        <v>674</v>
      </c>
      <c r="F366" s="162"/>
      <c r="G366" s="162"/>
      <c r="H366" s="162"/>
      <c r="I366" s="162"/>
      <c r="J366" s="162"/>
      <c r="K366" s="162"/>
      <c r="L366" s="162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67"/>
    </row>
    <row r="367" spans="1:25" ht="12.75" customHeight="1">
      <c r="A367" s="20"/>
      <c r="B367" s="22"/>
      <c r="C367" s="22"/>
      <c r="D367" s="52"/>
      <c r="E367" s="53" t="s">
        <v>429</v>
      </c>
      <c r="F367" s="112" t="s">
        <v>428</v>
      </c>
      <c r="G367" s="112"/>
      <c r="H367" s="112"/>
      <c r="I367" s="112"/>
      <c r="J367" s="112"/>
      <c r="K367" s="112"/>
      <c r="L367" s="112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67"/>
    </row>
    <row r="368" spans="1:25" ht="12.75" customHeight="1">
      <c r="A368" s="20"/>
      <c r="B368" s="22"/>
      <c r="C368" s="22"/>
      <c r="D368" s="52"/>
      <c r="E368" s="53" t="s">
        <v>441</v>
      </c>
      <c r="F368" s="112" t="s">
        <v>442</v>
      </c>
      <c r="G368" s="112"/>
      <c r="H368" s="112"/>
      <c r="I368" s="112"/>
      <c r="J368" s="112"/>
      <c r="K368" s="112"/>
      <c r="L368" s="112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67"/>
    </row>
    <row r="369" spans="1:25" s="6" customFormat="1" ht="46.5" customHeight="1">
      <c r="A369" s="10"/>
      <c r="B369" s="11"/>
      <c r="C369" s="11"/>
      <c r="D369" s="44"/>
      <c r="E369" s="54" t="s">
        <v>675</v>
      </c>
      <c r="F369" s="162"/>
      <c r="G369" s="162"/>
      <c r="H369" s="162"/>
      <c r="I369" s="162"/>
      <c r="J369" s="162"/>
      <c r="K369" s="162"/>
      <c r="L369" s="162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67"/>
    </row>
    <row r="370" spans="1:25" ht="12.75" customHeight="1">
      <c r="A370" s="20"/>
      <c r="B370" s="22"/>
      <c r="C370" s="22"/>
      <c r="D370" s="52"/>
      <c r="E370" s="53" t="s">
        <v>441</v>
      </c>
      <c r="F370" s="112" t="s">
        <v>442</v>
      </c>
      <c r="G370" s="112"/>
      <c r="H370" s="112"/>
      <c r="I370" s="112"/>
      <c r="J370" s="112"/>
      <c r="K370" s="112"/>
      <c r="L370" s="112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67"/>
    </row>
    <row r="371" spans="1:25" ht="12.75" customHeight="1">
      <c r="A371" s="20"/>
      <c r="B371" s="22"/>
      <c r="C371" s="22"/>
      <c r="D371" s="52"/>
      <c r="E371" s="53" t="s">
        <v>523</v>
      </c>
      <c r="F371" s="112" t="s">
        <v>522</v>
      </c>
      <c r="G371" s="112"/>
      <c r="H371" s="112"/>
      <c r="I371" s="112"/>
      <c r="J371" s="112"/>
      <c r="K371" s="112"/>
      <c r="L371" s="112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67"/>
    </row>
    <row r="372" spans="1:25" s="6" customFormat="1" ht="46.5" customHeight="1">
      <c r="A372" s="10"/>
      <c r="B372" s="11"/>
      <c r="C372" s="11"/>
      <c r="D372" s="44"/>
      <c r="E372" s="54" t="s">
        <v>676</v>
      </c>
      <c r="F372" s="162"/>
      <c r="G372" s="162"/>
      <c r="H372" s="162"/>
      <c r="I372" s="162"/>
      <c r="J372" s="162"/>
      <c r="K372" s="162"/>
      <c r="L372" s="162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67"/>
    </row>
    <row r="373" spans="1:25" ht="12.75" customHeight="1">
      <c r="A373" s="20"/>
      <c r="B373" s="22"/>
      <c r="C373" s="22"/>
      <c r="D373" s="52"/>
      <c r="E373" s="53" t="s">
        <v>429</v>
      </c>
      <c r="F373" s="112" t="s">
        <v>428</v>
      </c>
      <c r="G373" s="112"/>
      <c r="H373" s="112"/>
      <c r="I373" s="112"/>
      <c r="J373" s="112"/>
      <c r="K373" s="112"/>
      <c r="L373" s="112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67"/>
    </row>
    <row r="374" spans="1:25" ht="12.75" customHeight="1">
      <c r="A374" s="20"/>
      <c r="B374" s="22"/>
      <c r="C374" s="22"/>
      <c r="D374" s="52"/>
      <c r="E374" s="53" t="s">
        <v>460</v>
      </c>
      <c r="F374" s="112" t="s">
        <v>461</v>
      </c>
      <c r="G374" s="112"/>
      <c r="H374" s="112"/>
      <c r="I374" s="112"/>
      <c r="J374" s="112"/>
      <c r="K374" s="112"/>
      <c r="L374" s="112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67"/>
    </row>
    <row r="375" spans="1:25" ht="12.75" customHeight="1">
      <c r="A375" s="20"/>
      <c r="B375" s="22"/>
      <c r="C375" s="22"/>
      <c r="D375" s="52"/>
      <c r="E375" s="53" t="s">
        <v>523</v>
      </c>
      <c r="F375" s="112" t="s">
        <v>522</v>
      </c>
      <c r="G375" s="112"/>
      <c r="H375" s="112"/>
      <c r="I375" s="112"/>
      <c r="J375" s="112"/>
      <c r="K375" s="112"/>
      <c r="L375" s="112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67"/>
    </row>
    <row r="376" spans="1:25" ht="12.75" customHeight="1">
      <c r="A376" s="20"/>
      <c r="B376" s="22"/>
      <c r="C376" s="22"/>
      <c r="D376" s="52"/>
      <c r="E376" s="53" t="s">
        <v>531</v>
      </c>
      <c r="F376" s="112" t="s">
        <v>532</v>
      </c>
      <c r="G376" s="112"/>
      <c r="H376" s="112"/>
      <c r="I376" s="112"/>
      <c r="J376" s="112"/>
      <c r="K376" s="112"/>
      <c r="L376" s="112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67"/>
    </row>
    <row r="377" spans="1:25" s="6" customFormat="1" ht="46.5" customHeight="1">
      <c r="A377" s="10"/>
      <c r="B377" s="11"/>
      <c r="C377" s="11"/>
      <c r="D377" s="44"/>
      <c r="E377" s="54" t="s">
        <v>677</v>
      </c>
      <c r="F377" s="162"/>
      <c r="G377" s="162"/>
      <c r="H377" s="162"/>
      <c r="I377" s="162"/>
      <c r="J377" s="162"/>
      <c r="K377" s="162"/>
      <c r="L377" s="162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67"/>
    </row>
    <row r="378" spans="1:25" ht="12.75" customHeight="1">
      <c r="A378" s="20"/>
      <c r="B378" s="22"/>
      <c r="C378" s="22"/>
      <c r="D378" s="52"/>
      <c r="E378" s="53" t="s">
        <v>429</v>
      </c>
      <c r="F378" s="112" t="s">
        <v>428</v>
      </c>
      <c r="G378" s="112"/>
      <c r="H378" s="112"/>
      <c r="I378" s="112"/>
      <c r="J378" s="112"/>
      <c r="K378" s="112"/>
      <c r="L378" s="112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67"/>
    </row>
    <row r="379" spans="1:25" ht="12.75" customHeight="1">
      <c r="A379" s="20"/>
      <c r="B379" s="22"/>
      <c r="C379" s="22"/>
      <c r="D379" s="52"/>
      <c r="E379" s="53" t="s">
        <v>460</v>
      </c>
      <c r="F379" s="112" t="s">
        <v>461</v>
      </c>
      <c r="G379" s="112"/>
      <c r="H379" s="112"/>
      <c r="I379" s="112"/>
      <c r="J379" s="112"/>
      <c r="K379" s="112"/>
      <c r="L379" s="112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67"/>
    </row>
    <row r="380" spans="1:25" s="6" customFormat="1" ht="46.5" customHeight="1">
      <c r="A380" s="10"/>
      <c r="B380" s="11"/>
      <c r="C380" s="11"/>
      <c r="D380" s="44"/>
      <c r="E380" s="54" t="s">
        <v>678</v>
      </c>
      <c r="F380" s="162"/>
      <c r="G380" s="162"/>
      <c r="H380" s="162"/>
      <c r="I380" s="162"/>
      <c r="J380" s="162"/>
      <c r="K380" s="162"/>
      <c r="L380" s="162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67"/>
    </row>
    <row r="381" spans="1:25" ht="12.75" customHeight="1">
      <c r="A381" s="20"/>
      <c r="B381" s="22"/>
      <c r="C381" s="22"/>
      <c r="D381" s="52"/>
      <c r="E381" s="53" t="s">
        <v>505</v>
      </c>
      <c r="F381" s="112" t="s">
        <v>506</v>
      </c>
      <c r="G381" s="112"/>
      <c r="H381" s="112"/>
      <c r="I381" s="112"/>
      <c r="J381" s="112"/>
      <c r="K381" s="112"/>
      <c r="L381" s="112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67"/>
    </row>
    <row r="382" spans="1:25" s="6" customFormat="1" ht="46.5" customHeight="1">
      <c r="A382" s="10"/>
      <c r="B382" s="11"/>
      <c r="C382" s="11"/>
      <c r="D382" s="44"/>
      <c r="E382" s="54" t="s">
        <v>679</v>
      </c>
      <c r="F382" s="162"/>
      <c r="G382" s="162"/>
      <c r="H382" s="162"/>
      <c r="I382" s="162"/>
      <c r="J382" s="162"/>
      <c r="K382" s="162"/>
      <c r="L382" s="162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67"/>
    </row>
    <row r="383" spans="1:25" ht="12.75" customHeight="1">
      <c r="A383" s="20"/>
      <c r="B383" s="22"/>
      <c r="C383" s="22"/>
      <c r="D383" s="52"/>
      <c r="E383" s="53" t="s">
        <v>470</v>
      </c>
      <c r="F383" s="112" t="s">
        <v>471</v>
      </c>
      <c r="G383" s="112"/>
      <c r="H383" s="112"/>
      <c r="I383" s="112"/>
      <c r="J383" s="112"/>
      <c r="K383" s="112"/>
      <c r="L383" s="112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67"/>
    </row>
    <row r="384" spans="1:25" s="6" customFormat="1" ht="46.5" customHeight="1">
      <c r="A384" s="10"/>
      <c r="B384" s="11"/>
      <c r="C384" s="11"/>
      <c r="D384" s="44"/>
      <c r="E384" s="54" t="s">
        <v>680</v>
      </c>
      <c r="F384" s="162"/>
      <c r="G384" s="162"/>
      <c r="H384" s="162"/>
      <c r="I384" s="162"/>
      <c r="J384" s="162"/>
      <c r="K384" s="162"/>
      <c r="L384" s="162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67"/>
    </row>
    <row r="385" spans="1:25" ht="12.75" customHeight="1">
      <c r="A385" s="20"/>
      <c r="B385" s="22"/>
      <c r="C385" s="22"/>
      <c r="D385" s="52"/>
      <c r="E385" s="53" t="s">
        <v>429</v>
      </c>
      <c r="F385" s="112" t="s">
        <v>428</v>
      </c>
      <c r="G385" s="112"/>
      <c r="H385" s="112"/>
      <c r="I385" s="112"/>
      <c r="J385" s="112"/>
      <c r="K385" s="112"/>
      <c r="L385" s="112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67"/>
    </row>
    <row r="386" spans="1:25" ht="12.75" customHeight="1">
      <c r="A386" s="20"/>
      <c r="B386" s="22"/>
      <c r="C386" s="22"/>
      <c r="D386" s="52"/>
      <c r="E386" s="53" t="s">
        <v>523</v>
      </c>
      <c r="F386" s="112" t="s">
        <v>522</v>
      </c>
      <c r="G386" s="112"/>
      <c r="H386" s="112"/>
      <c r="I386" s="112"/>
      <c r="J386" s="112"/>
      <c r="K386" s="112"/>
      <c r="L386" s="112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67"/>
    </row>
    <row r="387" spans="1:25" s="6" customFormat="1" ht="46.5" customHeight="1">
      <c r="A387" s="10" t="s">
        <v>291</v>
      </c>
      <c r="B387" s="11" t="s">
        <v>292</v>
      </c>
      <c r="C387" s="11" t="s">
        <v>196</v>
      </c>
      <c r="D387" s="44" t="s">
        <v>196</v>
      </c>
      <c r="E387" s="54" t="s">
        <v>293</v>
      </c>
      <c r="F387" s="162"/>
      <c r="G387" s="73">
        <v>56950</v>
      </c>
      <c r="H387" s="73">
        <v>1000</v>
      </c>
      <c r="I387" s="172">
        <v>55950</v>
      </c>
      <c r="J387" s="162">
        <v>17490</v>
      </c>
      <c r="K387" s="162">
        <v>0</v>
      </c>
      <c r="L387" s="162">
        <v>17490</v>
      </c>
      <c r="M387" s="96">
        <v>0</v>
      </c>
      <c r="N387" s="96">
        <v>0</v>
      </c>
      <c r="O387" s="96">
        <v>0</v>
      </c>
      <c r="P387" s="96">
        <f>SUM(M387-J387)</f>
        <v>-17490</v>
      </c>
      <c r="Q387" s="96">
        <f>SUM(N387-K387)</f>
        <v>0</v>
      </c>
      <c r="R387" s="96">
        <f>SUM(O387-L387)</f>
        <v>-17490</v>
      </c>
      <c r="S387" s="96"/>
      <c r="T387" s="96"/>
      <c r="U387" s="96"/>
      <c r="V387" s="96"/>
      <c r="W387" s="96"/>
      <c r="X387" s="96"/>
      <c r="Y387" s="67"/>
    </row>
    <row r="388" spans="1:25" ht="12.75" customHeight="1">
      <c r="A388" s="20"/>
      <c r="B388" s="22"/>
      <c r="C388" s="22"/>
      <c r="D388" s="52"/>
      <c r="E388" s="53" t="s">
        <v>5</v>
      </c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67"/>
    </row>
    <row r="389" spans="1:25" s="6" customFormat="1" ht="46.5" customHeight="1">
      <c r="A389" s="10" t="s">
        <v>294</v>
      </c>
      <c r="B389" s="11" t="s">
        <v>292</v>
      </c>
      <c r="C389" s="11">
        <v>2</v>
      </c>
      <c r="D389" s="44" t="s">
        <v>196</v>
      </c>
      <c r="E389" s="77" t="s">
        <v>736</v>
      </c>
      <c r="F389" s="162"/>
      <c r="G389" s="73">
        <v>56950</v>
      </c>
      <c r="H389" s="73">
        <v>1000</v>
      </c>
      <c r="I389" s="172">
        <v>55950</v>
      </c>
      <c r="J389" s="162">
        <v>17490</v>
      </c>
      <c r="K389" s="162">
        <v>0</v>
      </c>
      <c r="L389" s="162">
        <v>17490</v>
      </c>
      <c r="M389" s="96">
        <v>0</v>
      </c>
      <c r="N389" s="96">
        <v>0</v>
      </c>
      <c r="O389" s="96">
        <v>0</v>
      </c>
      <c r="P389" s="96">
        <f>SUM(M389-J389)</f>
        <v>-17490</v>
      </c>
      <c r="Q389" s="96">
        <f>SUM(N389-K389)</f>
        <v>0</v>
      </c>
      <c r="R389" s="96">
        <f>SUM(O389-L389)</f>
        <v>-17490</v>
      </c>
      <c r="S389" s="96"/>
      <c r="T389" s="96"/>
      <c r="U389" s="96"/>
      <c r="V389" s="96"/>
      <c r="W389" s="96"/>
      <c r="X389" s="96"/>
      <c r="Y389" s="67"/>
    </row>
    <row r="390" spans="1:25" ht="12.75" customHeight="1">
      <c r="A390" s="20"/>
      <c r="B390" s="22"/>
      <c r="C390" s="22"/>
      <c r="D390" s="52"/>
      <c r="E390" s="53" t="s">
        <v>201</v>
      </c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67"/>
    </row>
    <row r="391" spans="1:25" ht="12.75" customHeight="1">
      <c r="A391" s="37" t="s">
        <v>295</v>
      </c>
      <c r="B391" s="38" t="s">
        <v>292</v>
      </c>
      <c r="C391" s="38">
        <v>2</v>
      </c>
      <c r="D391" s="38" t="s">
        <v>199</v>
      </c>
      <c r="E391" s="77" t="s">
        <v>737</v>
      </c>
      <c r="F391" s="96"/>
      <c r="G391" s="73">
        <v>56950</v>
      </c>
      <c r="H391" s="73">
        <v>1000</v>
      </c>
      <c r="I391" s="172">
        <v>55950</v>
      </c>
      <c r="J391" s="162">
        <v>17490</v>
      </c>
      <c r="K391" s="162">
        <v>0</v>
      </c>
      <c r="L391" s="162">
        <v>17490</v>
      </c>
      <c r="M391" s="96">
        <v>0</v>
      </c>
      <c r="N391" s="96">
        <v>0</v>
      </c>
      <c r="O391" s="96">
        <v>0</v>
      </c>
      <c r="P391" s="96">
        <f>SUM(M391-J391)</f>
        <v>-17490</v>
      </c>
      <c r="Q391" s="96">
        <f>SUM(N391-K391)</f>
        <v>0</v>
      </c>
      <c r="R391" s="96">
        <f>SUM(O391-L391)</f>
        <v>-17490</v>
      </c>
      <c r="S391" s="96"/>
      <c r="T391" s="96"/>
      <c r="U391" s="96"/>
      <c r="V391" s="96"/>
      <c r="W391" s="96"/>
      <c r="X391" s="96"/>
      <c r="Y391" s="67"/>
    </row>
    <row r="392" spans="1:25" ht="12.75" customHeight="1">
      <c r="A392" s="20"/>
      <c r="B392" s="22"/>
      <c r="C392" s="22"/>
      <c r="D392" s="52"/>
      <c r="E392" s="53" t="s">
        <v>5</v>
      </c>
      <c r="F392" s="96"/>
      <c r="G392" s="96"/>
      <c r="H392" s="96"/>
      <c r="I392" s="96"/>
      <c r="J392" s="96"/>
      <c r="K392" s="96"/>
      <c r="L392" s="96"/>
      <c r="M392" s="96">
        <v>0</v>
      </c>
      <c r="N392" s="96">
        <v>0</v>
      </c>
      <c r="O392" s="96">
        <v>0</v>
      </c>
      <c r="P392" s="96"/>
      <c r="Q392" s="96"/>
      <c r="R392" s="96"/>
      <c r="S392" s="96"/>
      <c r="T392" s="96"/>
      <c r="U392" s="96"/>
      <c r="V392" s="96"/>
      <c r="W392" s="96"/>
      <c r="X392" s="96"/>
      <c r="Y392" s="67"/>
    </row>
    <row r="393" spans="1:25" ht="12.75" customHeight="1">
      <c r="A393" s="20"/>
      <c r="B393" s="22"/>
      <c r="C393" s="22"/>
      <c r="D393" s="52"/>
      <c r="E393" s="53" t="s">
        <v>470</v>
      </c>
      <c r="F393" s="112">
        <v>4639</v>
      </c>
      <c r="G393" s="96">
        <v>1000</v>
      </c>
      <c r="H393" s="96">
        <v>1000</v>
      </c>
      <c r="I393" s="96">
        <v>0</v>
      </c>
      <c r="J393" s="96"/>
      <c r="K393" s="96"/>
      <c r="L393" s="96"/>
      <c r="M393" s="96">
        <v>0</v>
      </c>
      <c r="N393" s="96">
        <v>0</v>
      </c>
      <c r="O393" s="96">
        <v>0</v>
      </c>
      <c r="P393" s="96">
        <f aca="true" t="shared" si="26" ref="P393:R396">SUM(M393-J393)</f>
        <v>0</v>
      </c>
      <c r="Q393" s="96">
        <f t="shared" si="26"/>
        <v>0</v>
      </c>
      <c r="R393" s="96">
        <f t="shared" si="26"/>
        <v>0</v>
      </c>
      <c r="S393" s="96"/>
      <c r="T393" s="96"/>
      <c r="U393" s="96"/>
      <c r="V393" s="96"/>
      <c r="W393" s="96"/>
      <c r="X393" s="96"/>
      <c r="Y393" s="67"/>
    </row>
    <row r="394" spans="1:25" ht="12.75" customHeight="1">
      <c r="A394" s="20"/>
      <c r="B394" s="22"/>
      <c r="C394" s="22"/>
      <c r="D394" s="52"/>
      <c r="E394" s="21" t="s">
        <v>529</v>
      </c>
      <c r="F394" s="112">
        <v>5122</v>
      </c>
      <c r="G394" s="96"/>
      <c r="H394" s="96"/>
      <c r="I394" s="96"/>
      <c r="J394" s="96">
        <v>7000</v>
      </c>
      <c r="K394" s="96">
        <v>0</v>
      </c>
      <c r="L394" s="96">
        <v>7000</v>
      </c>
      <c r="M394" s="96">
        <v>0</v>
      </c>
      <c r="N394" s="96">
        <v>0</v>
      </c>
      <c r="O394" s="96">
        <v>0</v>
      </c>
      <c r="P394" s="96">
        <f t="shared" si="26"/>
        <v>-7000</v>
      </c>
      <c r="Q394" s="96">
        <f t="shared" si="26"/>
        <v>0</v>
      </c>
      <c r="R394" s="96">
        <f t="shared" si="26"/>
        <v>-7000</v>
      </c>
      <c r="S394" s="96"/>
      <c r="T394" s="96"/>
      <c r="U394" s="96"/>
      <c r="V394" s="96"/>
      <c r="W394" s="96"/>
      <c r="X394" s="96"/>
      <c r="Y394" s="67"/>
    </row>
    <row r="395" spans="1:25" ht="12.75" customHeight="1">
      <c r="A395" s="20"/>
      <c r="B395" s="22"/>
      <c r="C395" s="22"/>
      <c r="D395" s="52"/>
      <c r="E395" s="53" t="s">
        <v>523</v>
      </c>
      <c r="F395" s="112" t="s">
        <v>522</v>
      </c>
      <c r="G395" s="96">
        <v>55950</v>
      </c>
      <c r="H395" s="96">
        <v>0</v>
      </c>
      <c r="I395" s="96">
        <v>55950</v>
      </c>
      <c r="J395" s="96">
        <v>5490</v>
      </c>
      <c r="K395" s="96">
        <v>0</v>
      </c>
      <c r="L395" s="96">
        <v>5490</v>
      </c>
      <c r="M395" s="96">
        <v>0</v>
      </c>
      <c r="N395" s="96">
        <v>0</v>
      </c>
      <c r="O395" s="96">
        <v>0</v>
      </c>
      <c r="P395" s="96">
        <f t="shared" si="26"/>
        <v>-5490</v>
      </c>
      <c r="Q395" s="96">
        <f t="shared" si="26"/>
        <v>0</v>
      </c>
      <c r="R395" s="96">
        <f t="shared" si="26"/>
        <v>-5490</v>
      </c>
      <c r="S395" s="96"/>
      <c r="T395" s="96"/>
      <c r="U395" s="96"/>
      <c r="V395" s="96"/>
      <c r="W395" s="96"/>
      <c r="X395" s="96"/>
      <c r="Y395" s="67"/>
    </row>
    <row r="396" spans="1:25" ht="12.75" customHeight="1">
      <c r="A396" s="20"/>
      <c r="B396" s="22"/>
      <c r="C396" s="22"/>
      <c r="D396" s="52"/>
      <c r="E396" s="53" t="s">
        <v>531</v>
      </c>
      <c r="F396" s="112" t="s">
        <v>532</v>
      </c>
      <c r="G396" s="96"/>
      <c r="H396" s="96"/>
      <c r="I396" s="96"/>
      <c r="J396" s="96">
        <v>5000</v>
      </c>
      <c r="K396" s="96">
        <v>0</v>
      </c>
      <c r="L396" s="96">
        <v>5000</v>
      </c>
      <c r="M396" s="96">
        <v>0</v>
      </c>
      <c r="N396" s="96">
        <v>0</v>
      </c>
      <c r="O396" s="96">
        <v>0</v>
      </c>
      <c r="P396" s="96">
        <f t="shared" si="26"/>
        <v>-5000</v>
      </c>
      <c r="Q396" s="96">
        <f t="shared" si="26"/>
        <v>0</v>
      </c>
      <c r="R396" s="96">
        <f t="shared" si="26"/>
        <v>-5000</v>
      </c>
      <c r="S396" s="96"/>
      <c r="T396" s="96"/>
      <c r="U396" s="96"/>
      <c r="V396" s="96"/>
      <c r="W396" s="96"/>
      <c r="X396" s="96"/>
      <c r="Y396" s="67"/>
    </row>
    <row r="397" spans="1:25" s="6" customFormat="1" ht="46.5" customHeight="1">
      <c r="A397" s="10"/>
      <c r="B397" s="11"/>
      <c r="C397" s="11"/>
      <c r="D397" s="44"/>
      <c r="E397" s="54" t="s">
        <v>681</v>
      </c>
      <c r="F397" s="162"/>
      <c r="G397" s="162"/>
      <c r="H397" s="162"/>
      <c r="I397" s="162"/>
      <c r="J397" s="162"/>
      <c r="K397" s="162"/>
      <c r="L397" s="162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67"/>
    </row>
    <row r="398" spans="1:25" ht="12.75" customHeight="1">
      <c r="A398" s="20"/>
      <c r="B398" s="22"/>
      <c r="C398" s="22"/>
      <c r="D398" s="52"/>
      <c r="E398" s="53" t="s">
        <v>531</v>
      </c>
      <c r="F398" s="112" t="s">
        <v>532</v>
      </c>
      <c r="G398" s="112"/>
      <c r="H398" s="112"/>
      <c r="I398" s="112"/>
      <c r="J398" s="112"/>
      <c r="K398" s="112"/>
      <c r="L398" s="112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67"/>
    </row>
    <row r="399" spans="1:25" s="6" customFormat="1" ht="46.5" customHeight="1">
      <c r="A399" s="10" t="s">
        <v>296</v>
      </c>
      <c r="B399" s="11" t="s">
        <v>292</v>
      </c>
      <c r="C399" s="11" t="s">
        <v>216</v>
      </c>
      <c r="D399" s="44" t="s">
        <v>196</v>
      </c>
      <c r="E399" s="54" t="s">
        <v>297</v>
      </c>
      <c r="F399" s="162"/>
      <c r="G399" s="162"/>
      <c r="H399" s="162"/>
      <c r="I399" s="162"/>
      <c r="J399" s="162"/>
      <c r="K399" s="162"/>
      <c r="L399" s="162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67"/>
    </row>
    <row r="400" spans="1:25" ht="12.75" customHeight="1">
      <c r="A400" s="20"/>
      <c r="B400" s="22"/>
      <c r="C400" s="22"/>
      <c r="D400" s="52"/>
      <c r="E400" s="53" t="s">
        <v>201</v>
      </c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67"/>
    </row>
    <row r="401" spans="1:25" ht="12.75" customHeight="1">
      <c r="A401" s="37" t="s">
        <v>298</v>
      </c>
      <c r="B401" s="38" t="s">
        <v>292</v>
      </c>
      <c r="C401" s="38" t="s">
        <v>216</v>
      </c>
      <c r="D401" s="38" t="s">
        <v>199</v>
      </c>
      <c r="E401" s="53" t="s">
        <v>299</v>
      </c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67"/>
    </row>
    <row r="402" spans="1:25" ht="12.75" customHeight="1">
      <c r="A402" s="20"/>
      <c r="B402" s="22"/>
      <c r="C402" s="22"/>
      <c r="D402" s="52"/>
      <c r="E402" s="53" t="s">
        <v>5</v>
      </c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67"/>
    </row>
    <row r="403" spans="1:25" s="6" customFormat="1" ht="46.5" customHeight="1">
      <c r="A403" s="10"/>
      <c r="B403" s="11"/>
      <c r="C403" s="11"/>
      <c r="D403" s="44"/>
      <c r="E403" s="54" t="s">
        <v>682</v>
      </c>
      <c r="F403" s="162"/>
      <c r="G403" s="162"/>
      <c r="H403" s="162"/>
      <c r="I403" s="162"/>
      <c r="J403" s="162"/>
      <c r="K403" s="162"/>
      <c r="L403" s="162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67"/>
    </row>
    <row r="404" spans="1:25" ht="12.75" customHeight="1">
      <c r="A404" s="20"/>
      <c r="B404" s="22"/>
      <c r="C404" s="22"/>
      <c r="D404" s="52"/>
      <c r="E404" s="53" t="s">
        <v>523</v>
      </c>
      <c r="F404" s="112" t="s">
        <v>522</v>
      </c>
      <c r="G404" s="112"/>
      <c r="H404" s="112"/>
      <c r="I404" s="112"/>
      <c r="J404" s="112"/>
      <c r="K404" s="112"/>
      <c r="L404" s="112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67"/>
    </row>
    <row r="405" spans="1:25" s="6" customFormat="1" ht="46.5" customHeight="1">
      <c r="A405" s="10"/>
      <c r="B405" s="11"/>
      <c r="C405" s="11"/>
      <c r="D405" s="44"/>
      <c r="E405" s="54" t="s">
        <v>683</v>
      </c>
      <c r="F405" s="162"/>
      <c r="G405" s="162"/>
      <c r="H405" s="162"/>
      <c r="I405" s="162"/>
      <c r="J405" s="162"/>
      <c r="K405" s="162"/>
      <c r="L405" s="162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67"/>
    </row>
    <row r="406" spans="1:25" ht="12.75" customHeight="1">
      <c r="A406" s="20"/>
      <c r="B406" s="22"/>
      <c r="C406" s="22"/>
      <c r="D406" s="52"/>
      <c r="E406" s="53" t="s">
        <v>425</v>
      </c>
      <c r="F406" s="112" t="s">
        <v>424</v>
      </c>
      <c r="G406" s="112"/>
      <c r="H406" s="112"/>
      <c r="I406" s="112"/>
      <c r="J406" s="112"/>
      <c r="K406" s="112"/>
      <c r="L406" s="112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67"/>
    </row>
    <row r="407" spans="1:25" s="6" customFormat="1" ht="46.5" customHeight="1">
      <c r="A407" s="10" t="s">
        <v>300</v>
      </c>
      <c r="B407" s="11" t="s">
        <v>301</v>
      </c>
      <c r="C407" s="11" t="s">
        <v>196</v>
      </c>
      <c r="D407" s="44" t="s">
        <v>196</v>
      </c>
      <c r="E407" s="54" t="s">
        <v>302</v>
      </c>
      <c r="F407" s="162"/>
      <c r="G407" s="168">
        <v>22906.9</v>
      </c>
      <c r="H407" s="168">
        <v>21205.9</v>
      </c>
      <c r="I407" s="165">
        <v>1701</v>
      </c>
      <c r="J407" s="162">
        <v>75475</v>
      </c>
      <c r="K407" s="162">
        <v>28475</v>
      </c>
      <c r="L407" s="162">
        <v>47000</v>
      </c>
      <c r="M407" s="96">
        <v>38900</v>
      </c>
      <c r="N407" s="96">
        <v>38900</v>
      </c>
      <c r="O407" s="96">
        <v>0</v>
      </c>
      <c r="P407" s="96">
        <f>SUM(M407-J407)</f>
        <v>-36575</v>
      </c>
      <c r="Q407" s="96">
        <f>SUM(N407-K407)</f>
        <v>10425</v>
      </c>
      <c r="R407" s="96">
        <f>SUM(O407-L407)</f>
        <v>-47000</v>
      </c>
      <c r="S407" s="96">
        <v>42705</v>
      </c>
      <c r="T407" s="96">
        <v>42705</v>
      </c>
      <c r="U407" s="96">
        <v>0</v>
      </c>
      <c r="V407" s="96">
        <v>43680</v>
      </c>
      <c r="W407" s="96">
        <v>43680</v>
      </c>
      <c r="X407" s="96">
        <v>0</v>
      </c>
      <c r="Y407" s="67"/>
    </row>
    <row r="408" spans="1:25" ht="12.75" customHeight="1">
      <c r="A408" s="20"/>
      <c r="B408" s="22"/>
      <c r="C408" s="22"/>
      <c r="D408" s="52"/>
      <c r="E408" s="53" t="s">
        <v>5</v>
      </c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67"/>
    </row>
    <row r="409" spans="1:25" s="6" customFormat="1" ht="46.5" customHeight="1">
      <c r="A409" s="10" t="s">
        <v>303</v>
      </c>
      <c r="B409" s="11" t="s">
        <v>301</v>
      </c>
      <c r="C409" s="11" t="s">
        <v>199</v>
      </c>
      <c r="D409" s="44" t="s">
        <v>196</v>
      </c>
      <c r="E409" s="54" t="s">
        <v>304</v>
      </c>
      <c r="F409" s="162"/>
      <c r="G409" s="162">
        <v>1051</v>
      </c>
      <c r="H409" s="162">
        <v>150</v>
      </c>
      <c r="I409" s="162">
        <v>901</v>
      </c>
      <c r="J409" s="162">
        <v>22000</v>
      </c>
      <c r="K409" s="162">
        <v>1000</v>
      </c>
      <c r="L409" s="162">
        <v>21000</v>
      </c>
      <c r="M409" s="90">
        <v>0</v>
      </c>
      <c r="N409" s="90">
        <v>0</v>
      </c>
      <c r="O409" s="90">
        <v>0</v>
      </c>
      <c r="P409" s="96">
        <f>SUM(M409-J409)</f>
        <v>-22000</v>
      </c>
      <c r="Q409" s="96">
        <f>SUM(N409-K409)</f>
        <v>-1000</v>
      </c>
      <c r="R409" s="96">
        <f>SUM(O409-L409)</f>
        <v>-21000</v>
      </c>
      <c r="S409" s="96">
        <v>0</v>
      </c>
      <c r="T409" s="96">
        <v>0</v>
      </c>
      <c r="U409" s="96">
        <v>0</v>
      </c>
      <c r="V409" s="96">
        <v>0</v>
      </c>
      <c r="W409" s="96">
        <v>0</v>
      </c>
      <c r="X409" s="96">
        <v>0</v>
      </c>
      <c r="Y409" s="67"/>
    </row>
    <row r="410" spans="1:25" ht="12.75" customHeight="1">
      <c r="A410" s="20"/>
      <c r="B410" s="22"/>
      <c r="C410" s="22"/>
      <c r="D410" s="52"/>
      <c r="E410" s="53" t="s">
        <v>201</v>
      </c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67"/>
    </row>
    <row r="411" spans="1:25" ht="12.75" customHeight="1">
      <c r="A411" s="37" t="s">
        <v>305</v>
      </c>
      <c r="B411" s="38" t="s">
        <v>301</v>
      </c>
      <c r="C411" s="38" t="s">
        <v>199</v>
      </c>
      <c r="D411" s="38" t="s">
        <v>199</v>
      </c>
      <c r="E411" s="53" t="s">
        <v>304</v>
      </c>
      <c r="F411" s="96"/>
      <c r="G411" s="162">
        <v>1051</v>
      </c>
      <c r="H411" s="162">
        <v>150</v>
      </c>
      <c r="I411" s="162">
        <v>901</v>
      </c>
      <c r="J411" s="162">
        <v>22000</v>
      </c>
      <c r="K411" s="162">
        <v>1000</v>
      </c>
      <c r="L411" s="162">
        <v>21000</v>
      </c>
      <c r="M411" s="90">
        <v>0</v>
      </c>
      <c r="N411" s="90">
        <v>0</v>
      </c>
      <c r="O411" s="90">
        <v>0</v>
      </c>
      <c r="P411" s="96">
        <f>SUM(M411-J411)</f>
        <v>-22000</v>
      </c>
      <c r="Q411" s="96">
        <f>SUM(N411-K411)</f>
        <v>-1000</v>
      </c>
      <c r="R411" s="96">
        <f>SUM(O411-L411)</f>
        <v>-21000</v>
      </c>
      <c r="S411" s="96">
        <v>0</v>
      </c>
      <c r="T411" s="96">
        <v>0</v>
      </c>
      <c r="U411" s="96">
        <v>0</v>
      </c>
      <c r="V411" s="96">
        <v>0</v>
      </c>
      <c r="W411" s="96">
        <v>0</v>
      </c>
      <c r="X411" s="96">
        <v>0</v>
      </c>
      <c r="Y411" s="67"/>
    </row>
    <row r="412" spans="1:25" ht="12.75" customHeight="1">
      <c r="A412" s="20"/>
      <c r="B412" s="22"/>
      <c r="C412" s="22"/>
      <c r="D412" s="52"/>
      <c r="E412" s="53" t="s">
        <v>5</v>
      </c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67"/>
    </row>
    <row r="413" spans="1:25" s="6" customFormat="1" ht="46.5" customHeight="1">
      <c r="A413" s="10"/>
      <c r="B413" s="11"/>
      <c r="C413" s="11"/>
      <c r="D413" s="44"/>
      <c r="E413" s="54" t="s">
        <v>684</v>
      </c>
      <c r="F413" s="162"/>
      <c r="G413" s="162"/>
      <c r="H413" s="162"/>
      <c r="I413" s="162"/>
      <c r="J413" s="162"/>
      <c r="K413" s="162"/>
      <c r="L413" s="162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67"/>
    </row>
    <row r="414" spans="1:25" ht="12.75" customHeight="1">
      <c r="A414" s="20"/>
      <c r="B414" s="22"/>
      <c r="C414" s="22"/>
      <c r="D414" s="52"/>
      <c r="E414" s="53" t="s">
        <v>420</v>
      </c>
      <c r="F414" s="112" t="s">
        <v>421</v>
      </c>
      <c r="G414" s="112"/>
      <c r="H414" s="112"/>
      <c r="I414" s="112"/>
      <c r="J414" s="112"/>
      <c r="K414" s="112"/>
      <c r="L414" s="112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67"/>
    </row>
    <row r="415" spans="1:25" s="6" customFormat="1" ht="46.5" customHeight="1">
      <c r="A415" s="10"/>
      <c r="B415" s="11"/>
      <c r="C415" s="11"/>
      <c r="D415" s="44"/>
      <c r="E415" s="54" t="s">
        <v>685</v>
      </c>
      <c r="F415" s="162"/>
      <c r="G415" s="162">
        <v>1051</v>
      </c>
      <c r="H415" s="162">
        <v>150</v>
      </c>
      <c r="I415" s="162">
        <v>901</v>
      </c>
      <c r="J415" s="162">
        <v>22000</v>
      </c>
      <c r="K415" s="162">
        <v>1000</v>
      </c>
      <c r="L415" s="162">
        <v>21000</v>
      </c>
      <c r="M415" s="90">
        <v>0</v>
      </c>
      <c r="N415" s="90">
        <v>0</v>
      </c>
      <c r="O415" s="90">
        <v>0</v>
      </c>
      <c r="P415" s="96">
        <f aca="true" t="shared" si="27" ref="P415:P423">SUM(M415-J415)</f>
        <v>-22000</v>
      </c>
      <c r="Q415" s="96">
        <f aca="true" t="shared" si="28" ref="Q415:Q423">SUM(N415-K415)</f>
        <v>-1000</v>
      </c>
      <c r="R415" s="96">
        <f aca="true" t="shared" si="29" ref="R415:R423">SUM(O415-L415)</f>
        <v>-21000</v>
      </c>
      <c r="S415" s="96"/>
      <c r="T415" s="96"/>
      <c r="U415" s="96"/>
      <c r="V415" s="96"/>
      <c r="W415" s="96"/>
      <c r="X415" s="96"/>
      <c r="Y415" s="67"/>
    </row>
    <row r="416" spans="1:25" ht="12.75" customHeight="1">
      <c r="A416" s="20"/>
      <c r="B416" s="22"/>
      <c r="C416" s="22"/>
      <c r="D416" s="52"/>
      <c r="E416" s="53" t="s">
        <v>390</v>
      </c>
      <c r="F416" s="112" t="s">
        <v>389</v>
      </c>
      <c r="G416" s="90">
        <v>0</v>
      </c>
      <c r="H416" s="90">
        <v>0</v>
      </c>
      <c r="I416" s="90">
        <v>0</v>
      </c>
      <c r="J416" s="90">
        <v>0</v>
      </c>
      <c r="K416" s="90">
        <v>0</v>
      </c>
      <c r="L416" s="90">
        <v>0</v>
      </c>
      <c r="M416" s="90">
        <v>0</v>
      </c>
      <c r="N416" s="90">
        <v>0</v>
      </c>
      <c r="O416" s="90">
        <v>0</v>
      </c>
      <c r="P416" s="96">
        <f t="shared" si="27"/>
        <v>0</v>
      </c>
      <c r="Q416" s="96">
        <f t="shared" si="28"/>
        <v>0</v>
      </c>
      <c r="R416" s="96">
        <f t="shared" si="29"/>
        <v>0</v>
      </c>
      <c r="S416" s="96"/>
      <c r="T416" s="96"/>
      <c r="U416" s="96"/>
      <c r="V416" s="96"/>
      <c r="W416" s="96"/>
      <c r="X416" s="96"/>
      <c r="Y416" s="67"/>
    </row>
    <row r="417" spans="1:25" ht="12.75" customHeight="1">
      <c r="A417" s="20"/>
      <c r="B417" s="22"/>
      <c r="C417" s="22"/>
      <c r="D417" s="52"/>
      <c r="E417" s="53" t="s">
        <v>392</v>
      </c>
      <c r="F417" s="112" t="s">
        <v>391</v>
      </c>
      <c r="G417" s="90">
        <v>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  <c r="O417" s="90">
        <v>0</v>
      </c>
      <c r="P417" s="96">
        <f t="shared" si="27"/>
        <v>0</v>
      </c>
      <c r="Q417" s="96">
        <f t="shared" si="28"/>
        <v>0</v>
      </c>
      <c r="R417" s="96">
        <f t="shared" si="29"/>
        <v>0</v>
      </c>
      <c r="S417" s="96"/>
      <c r="T417" s="96"/>
      <c r="U417" s="96"/>
      <c r="V417" s="96"/>
      <c r="W417" s="96"/>
      <c r="X417" s="96"/>
      <c r="Y417" s="67"/>
    </row>
    <row r="418" spans="1:25" ht="12.75" customHeight="1">
      <c r="A418" s="20"/>
      <c r="B418" s="22"/>
      <c r="C418" s="22"/>
      <c r="D418" s="52"/>
      <c r="E418" s="21" t="s">
        <v>439</v>
      </c>
      <c r="F418" s="110">
        <v>4267</v>
      </c>
      <c r="G418" s="90">
        <v>150</v>
      </c>
      <c r="H418" s="90">
        <v>150</v>
      </c>
      <c r="I418" s="90">
        <v>0</v>
      </c>
      <c r="J418" s="112"/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6">
        <f t="shared" si="27"/>
        <v>0</v>
      </c>
      <c r="Q418" s="96">
        <f t="shared" si="28"/>
        <v>0</v>
      </c>
      <c r="R418" s="96">
        <f t="shared" si="29"/>
        <v>0</v>
      </c>
      <c r="S418" s="96"/>
      <c r="T418" s="96"/>
      <c r="U418" s="96"/>
      <c r="V418" s="96"/>
      <c r="W418" s="96"/>
      <c r="X418" s="96"/>
      <c r="Y418" s="67"/>
    </row>
    <row r="419" spans="1:25" ht="12.75" customHeight="1">
      <c r="A419" s="20"/>
      <c r="B419" s="22"/>
      <c r="C419" s="22"/>
      <c r="D419" s="52"/>
      <c r="E419" s="21" t="s">
        <v>441</v>
      </c>
      <c r="F419" s="110" t="s">
        <v>442</v>
      </c>
      <c r="G419" s="90">
        <v>0</v>
      </c>
      <c r="H419" s="90">
        <v>0</v>
      </c>
      <c r="I419" s="90">
        <v>0</v>
      </c>
      <c r="J419" s="90">
        <v>1000</v>
      </c>
      <c r="K419" s="90">
        <v>1000</v>
      </c>
      <c r="L419" s="90">
        <v>0</v>
      </c>
      <c r="M419" s="90">
        <v>0</v>
      </c>
      <c r="N419" s="90">
        <v>0</v>
      </c>
      <c r="O419" s="90">
        <v>0</v>
      </c>
      <c r="P419" s="96">
        <f t="shared" si="27"/>
        <v>-1000</v>
      </c>
      <c r="Q419" s="96">
        <f t="shared" si="28"/>
        <v>-1000</v>
      </c>
      <c r="R419" s="96">
        <f t="shared" si="29"/>
        <v>0</v>
      </c>
      <c r="S419" s="96"/>
      <c r="T419" s="96"/>
      <c r="U419" s="96"/>
      <c r="V419" s="96"/>
      <c r="W419" s="96"/>
      <c r="X419" s="96"/>
      <c r="Y419" s="67"/>
    </row>
    <row r="420" spans="1:25" ht="12.75" customHeight="1">
      <c r="A420" s="20"/>
      <c r="B420" s="22"/>
      <c r="C420" s="22"/>
      <c r="D420" s="52"/>
      <c r="E420" s="53" t="s">
        <v>521</v>
      </c>
      <c r="F420" s="112" t="s">
        <v>520</v>
      </c>
      <c r="G420" s="90">
        <v>0</v>
      </c>
      <c r="H420" s="90">
        <v>0</v>
      </c>
      <c r="I420" s="90">
        <v>0</v>
      </c>
      <c r="J420" s="90">
        <v>20000</v>
      </c>
      <c r="K420" s="90">
        <v>0</v>
      </c>
      <c r="L420" s="90">
        <v>20000</v>
      </c>
      <c r="M420" s="90">
        <v>0</v>
      </c>
      <c r="N420" s="90">
        <v>0</v>
      </c>
      <c r="O420" s="90">
        <v>0</v>
      </c>
      <c r="P420" s="96">
        <f t="shared" si="27"/>
        <v>-20000</v>
      </c>
      <c r="Q420" s="96">
        <f t="shared" si="28"/>
        <v>0</v>
      </c>
      <c r="R420" s="96">
        <f t="shared" si="29"/>
        <v>-20000</v>
      </c>
      <c r="S420" s="96"/>
      <c r="T420" s="96"/>
      <c r="U420" s="96"/>
      <c r="V420" s="96"/>
      <c r="W420" s="96"/>
      <c r="X420" s="96"/>
      <c r="Y420" s="67"/>
    </row>
    <row r="421" spans="1:25" ht="12.75" customHeight="1">
      <c r="A421" s="20"/>
      <c r="B421" s="22"/>
      <c r="C421" s="22"/>
      <c r="D421" s="52"/>
      <c r="E421" s="53" t="s">
        <v>523</v>
      </c>
      <c r="F421" s="112" t="s">
        <v>522</v>
      </c>
      <c r="G421" s="90">
        <v>0</v>
      </c>
      <c r="H421" s="90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90">
        <v>0</v>
      </c>
      <c r="O421" s="90">
        <v>0</v>
      </c>
      <c r="P421" s="96">
        <f t="shared" si="27"/>
        <v>0</v>
      </c>
      <c r="Q421" s="96">
        <f t="shared" si="28"/>
        <v>0</v>
      </c>
      <c r="R421" s="96">
        <f t="shared" si="29"/>
        <v>0</v>
      </c>
      <c r="S421" s="96"/>
      <c r="T421" s="96"/>
      <c r="U421" s="96"/>
      <c r="V421" s="96"/>
      <c r="W421" s="96"/>
      <c r="X421" s="96"/>
      <c r="Y421" s="67"/>
    </row>
    <row r="422" spans="1:25" ht="12.75" customHeight="1">
      <c r="A422" s="20"/>
      <c r="B422" s="22"/>
      <c r="C422" s="22"/>
      <c r="D422" s="52"/>
      <c r="E422" s="21" t="s">
        <v>536</v>
      </c>
      <c r="F422" s="110">
        <v>5131</v>
      </c>
      <c r="G422" s="90">
        <v>901</v>
      </c>
      <c r="H422" s="90">
        <v>0</v>
      </c>
      <c r="I422" s="90">
        <v>901</v>
      </c>
      <c r="J422" s="90">
        <v>0</v>
      </c>
      <c r="K422" s="90">
        <v>0</v>
      </c>
      <c r="L422" s="90">
        <v>0</v>
      </c>
      <c r="M422" s="90">
        <v>0</v>
      </c>
      <c r="N422" s="90">
        <v>0</v>
      </c>
      <c r="O422" s="90">
        <v>0</v>
      </c>
      <c r="P422" s="96">
        <f t="shared" si="27"/>
        <v>0</v>
      </c>
      <c r="Q422" s="96">
        <f t="shared" si="28"/>
        <v>0</v>
      </c>
      <c r="R422" s="96">
        <f t="shared" si="29"/>
        <v>0</v>
      </c>
      <c r="S422" s="96"/>
      <c r="T422" s="96"/>
      <c r="U422" s="96"/>
      <c r="V422" s="96"/>
      <c r="W422" s="96"/>
      <c r="X422" s="96"/>
      <c r="Y422" s="67"/>
    </row>
    <row r="423" spans="1:25" ht="12.75" customHeight="1">
      <c r="A423" s="20"/>
      <c r="B423" s="22"/>
      <c r="C423" s="22"/>
      <c r="D423" s="52"/>
      <c r="E423" s="21" t="s">
        <v>538</v>
      </c>
      <c r="F423" s="110" t="s">
        <v>537</v>
      </c>
      <c r="G423" s="90">
        <v>0</v>
      </c>
      <c r="H423" s="90">
        <v>0</v>
      </c>
      <c r="I423" s="90"/>
      <c r="J423" s="90">
        <v>1000</v>
      </c>
      <c r="K423" s="90">
        <v>0</v>
      </c>
      <c r="L423" s="90">
        <v>1000</v>
      </c>
      <c r="M423" s="90">
        <v>0</v>
      </c>
      <c r="N423" s="90">
        <v>0</v>
      </c>
      <c r="O423" s="90">
        <v>0</v>
      </c>
      <c r="P423" s="96">
        <f t="shared" si="27"/>
        <v>-1000</v>
      </c>
      <c r="Q423" s="96">
        <f t="shared" si="28"/>
        <v>0</v>
      </c>
      <c r="R423" s="96">
        <f t="shared" si="29"/>
        <v>-1000</v>
      </c>
      <c r="S423" s="96"/>
      <c r="T423" s="96"/>
      <c r="U423" s="96"/>
      <c r="V423" s="96"/>
      <c r="W423" s="96"/>
      <c r="X423" s="96"/>
      <c r="Y423" s="67"/>
    </row>
    <row r="424" spans="1:25" s="6" customFormat="1" ht="46.5" customHeight="1">
      <c r="A424" s="10"/>
      <c r="B424" s="11"/>
      <c r="C424" s="11"/>
      <c r="D424" s="44"/>
      <c r="E424" s="54" t="s">
        <v>686</v>
      </c>
      <c r="F424" s="162"/>
      <c r="G424" s="90">
        <v>0</v>
      </c>
      <c r="H424" s="90">
        <v>0</v>
      </c>
      <c r="I424" s="162"/>
      <c r="J424" s="162"/>
      <c r="K424" s="162"/>
      <c r="L424" s="162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67"/>
    </row>
    <row r="425" spans="1:25" ht="12.75" customHeight="1">
      <c r="A425" s="20"/>
      <c r="B425" s="22"/>
      <c r="C425" s="22"/>
      <c r="D425" s="52"/>
      <c r="E425" s="53" t="s">
        <v>420</v>
      </c>
      <c r="F425" s="112" t="s">
        <v>421</v>
      </c>
      <c r="G425" s="112"/>
      <c r="H425" s="112"/>
      <c r="I425" s="112"/>
      <c r="J425" s="112"/>
      <c r="K425" s="112"/>
      <c r="L425" s="112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67"/>
    </row>
    <row r="426" spans="1:25" s="6" customFormat="1" ht="46.5" customHeight="1">
      <c r="A426" s="10"/>
      <c r="B426" s="11"/>
      <c r="C426" s="11"/>
      <c r="D426" s="44"/>
      <c r="E426" s="54" t="s">
        <v>687</v>
      </c>
      <c r="F426" s="162"/>
      <c r="G426" s="162"/>
      <c r="H426" s="162"/>
      <c r="I426" s="162"/>
      <c r="J426" s="162"/>
      <c r="K426" s="162"/>
      <c r="L426" s="162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67"/>
    </row>
    <row r="427" spans="1:25" ht="12.75" customHeight="1">
      <c r="A427" s="20"/>
      <c r="B427" s="22"/>
      <c r="C427" s="22"/>
      <c r="D427" s="52"/>
      <c r="E427" s="53" t="s">
        <v>521</v>
      </c>
      <c r="F427" s="112" t="s">
        <v>520</v>
      </c>
      <c r="G427" s="112"/>
      <c r="H427" s="112"/>
      <c r="I427" s="112"/>
      <c r="J427" s="112"/>
      <c r="K427" s="112"/>
      <c r="L427" s="112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67"/>
    </row>
    <row r="428" spans="1:25" s="6" customFormat="1" ht="46.5" customHeight="1">
      <c r="A428" s="10" t="s">
        <v>306</v>
      </c>
      <c r="B428" s="11" t="s">
        <v>301</v>
      </c>
      <c r="C428" s="11" t="s">
        <v>223</v>
      </c>
      <c r="D428" s="44" t="s">
        <v>196</v>
      </c>
      <c r="E428" s="54" t="s">
        <v>307</v>
      </c>
      <c r="F428" s="162"/>
      <c r="G428" s="162"/>
      <c r="H428" s="162"/>
      <c r="I428" s="162"/>
      <c r="J428" s="162"/>
      <c r="K428" s="162"/>
      <c r="L428" s="162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67"/>
    </row>
    <row r="429" spans="1:25" ht="12.75" customHeight="1">
      <c r="A429" s="20"/>
      <c r="B429" s="22"/>
      <c r="C429" s="22"/>
      <c r="D429" s="52"/>
      <c r="E429" s="53" t="s">
        <v>201</v>
      </c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67"/>
    </row>
    <row r="430" spans="1:25" ht="12.75" customHeight="1">
      <c r="A430" s="37" t="s">
        <v>308</v>
      </c>
      <c r="B430" s="38" t="s">
        <v>301</v>
      </c>
      <c r="C430" s="38" t="s">
        <v>223</v>
      </c>
      <c r="D430" s="38" t="s">
        <v>199</v>
      </c>
      <c r="E430" s="53" t="s">
        <v>309</v>
      </c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67"/>
    </row>
    <row r="431" spans="1:25" ht="12.75" customHeight="1">
      <c r="A431" s="20"/>
      <c r="B431" s="22"/>
      <c r="C431" s="22"/>
      <c r="D431" s="52"/>
      <c r="E431" s="53" t="s">
        <v>5</v>
      </c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67"/>
    </row>
    <row r="432" spans="1:25" s="6" customFormat="1" ht="46.5" customHeight="1">
      <c r="A432" s="10"/>
      <c r="B432" s="11"/>
      <c r="C432" s="11"/>
      <c r="D432" s="44"/>
      <c r="E432" s="54" t="s">
        <v>688</v>
      </c>
      <c r="F432" s="162"/>
      <c r="G432" s="162"/>
      <c r="H432" s="162"/>
      <c r="I432" s="162"/>
      <c r="J432" s="162"/>
      <c r="K432" s="162"/>
      <c r="L432" s="162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67"/>
    </row>
    <row r="433" spans="1:25" ht="12.75" customHeight="1">
      <c r="A433" s="20"/>
      <c r="B433" s="22"/>
      <c r="C433" s="22"/>
      <c r="D433" s="52"/>
      <c r="E433" s="53" t="s">
        <v>455</v>
      </c>
      <c r="F433" s="112" t="s">
        <v>456</v>
      </c>
      <c r="G433" s="112"/>
      <c r="H433" s="112"/>
      <c r="I433" s="112"/>
      <c r="J433" s="112"/>
      <c r="K433" s="112"/>
      <c r="L433" s="112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67"/>
    </row>
    <row r="434" spans="1:25" s="6" customFormat="1" ht="46.5" customHeight="1">
      <c r="A434" s="10"/>
      <c r="B434" s="11"/>
      <c r="C434" s="11"/>
      <c r="D434" s="44"/>
      <c r="E434" s="54" t="s">
        <v>689</v>
      </c>
      <c r="F434" s="162"/>
      <c r="G434" s="162"/>
      <c r="H434" s="162"/>
      <c r="I434" s="162"/>
      <c r="J434" s="162"/>
      <c r="K434" s="162"/>
      <c r="L434" s="162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67"/>
    </row>
    <row r="435" spans="1:25" ht="12.75" customHeight="1">
      <c r="A435" s="20"/>
      <c r="B435" s="22"/>
      <c r="C435" s="22"/>
      <c r="D435" s="52"/>
      <c r="E435" s="53" t="s">
        <v>531</v>
      </c>
      <c r="F435" s="112" t="s">
        <v>532</v>
      </c>
      <c r="G435" s="112"/>
      <c r="H435" s="112"/>
      <c r="I435" s="112"/>
      <c r="J435" s="112"/>
      <c r="K435" s="112"/>
      <c r="L435" s="112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67"/>
    </row>
    <row r="436" spans="1:25" ht="12.75" customHeight="1">
      <c r="A436" s="37" t="s">
        <v>310</v>
      </c>
      <c r="B436" s="38" t="s">
        <v>301</v>
      </c>
      <c r="C436" s="38" t="s">
        <v>223</v>
      </c>
      <c r="D436" s="38" t="s">
        <v>223</v>
      </c>
      <c r="E436" s="53" t="s">
        <v>311</v>
      </c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67"/>
    </row>
    <row r="437" spans="1:25" ht="12.75" customHeight="1">
      <c r="A437" s="20"/>
      <c r="B437" s="22"/>
      <c r="C437" s="22"/>
      <c r="D437" s="52"/>
      <c r="E437" s="53" t="s">
        <v>5</v>
      </c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67"/>
    </row>
    <row r="438" spans="1:25" s="6" customFormat="1" ht="46.5" customHeight="1">
      <c r="A438" s="10"/>
      <c r="B438" s="11"/>
      <c r="C438" s="11"/>
      <c r="D438" s="44"/>
      <c r="E438" s="54" t="s">
        <v>690</v>
      </c>
      <c r="F438" s="162"/>
      <c r="G438" s="162"/>
      <c r="H438" s="162"/>
      <c r="I438" s="162"/>
      <c r="J438" s="162"/>
      <c r="K438" s="162"/>
      <c r="L438" s="162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67"/>
    </row>
    <row r="439" spans="1:25" ht="12.75" customHeight="1">
      <c r="A439" s="20"/>
      <c r="B439" s="22"/>
      <c r="C439" s="22"/>
      <c r="D439" s="52"/>
      <c r="E439" s="53" t="s">
        <v>455</v>
      </c>
      <c r="F439" s="112" t="s">
        <v>456</v>
      </c>
      <c r="G439" s="112"/>
      <c r="H439" s="112"/>
      <c r="I439" s="112"/>
      <c r="J439" s="112"/>
      <c r="K439" s="112"/>
      <c r="L439" s="112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67"/>
    </row>
    <row r="440" spans="1:25" s="6" customFormat="1" ht="46.5" customHeight="1">
      <c r="A440" s="10"/>
      <c r="B440" s="11"/>
      <c r="C440" s="11"/>
      <c r="D440" s="44"/>
      <c r="E440" s="54" t="s">
        <v>691</v>
      </c>
      <c r="F440" s="162"/>
      <c r="G440" s="162"/>
      <c r="H440" s="162"/>
      <c r="I440" s="162"/>
      <c r="J440" s="162"/>
      <c r="K440" s="162"/>
      <c r="L440" s="162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67"/>
    </row>
    <row r="441" spans="1:25" ht="12.75" customHeight="1">
      <c r="A441" s="20"/>
      <c r="B441" s="22"/>
      <c r="C441" s="22"/>
      <c r="D441" s="52"/>
      <c r="E441" s="53" t="s">
        <v>523</v>
      </c>
      <c r="F441" s="112" t="s">
        <v>522</v>
      </c>
      <c r="G441" s="112"/>
      <c r="H441" s="112"/>
      <c r="I441" s="112"/>
      <c r="J441" s="112"/>
      <c r="K441" s="112"/>
      <c r="L441" s="112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67"/>
    </row>
    <row r="442" spans="1:25" ht="12.75" customHeight="1">
      <c r="A442" s="37" t="s">
        <v>312</v>
      </c>
      <c r="B442" s="38" t="s">
        <v>301</v>
      </c>
      <c r="C442" s="38" t="s">
        <v>223</v>
      </c>
      <c r="D442" s="38" t="s">
        <v>205</v>
      </c>
      <c r="E442" s="53" t="s">
        <v>313</v>
      </c>
      <c r="F442" s="96"/>
      <c r="G442" s="96">
        <v>17561.3</v>
      </c>
      <c r="H442" s="96">
        <v>16760.8</v>
      </c>
      <c r="I442" s="96">
        <v>800</v>
      </c>
      <c r="J442" s="96">
        <v>47075</v>
      </c>
      <c r="K442" s="96">
        <v>21075</v>
      </c>
      <c r="L442" s="96">
        <v>26000</v>
      </c>
      <c r="M442" s="96">
        <v>31500</v>
      </c>
      <c r="N442" s="96">
        <v>31500</v>
      </c>
      <c r="O442" s="96">
        <v>0</v>
      </c>
      <c r="P442" s="96">
        <f>SUM(M442-J442)</f>
        <v>-15575</v>
      </c>
      <c r="Q442" s="96">
        <f>SUM(N442-K442)</f>
        <v>10425</v>
      </c>
      <c r="R442" s="96">
        <f>SUM(O442-L442)</f>
        <v>-26000</v>
      </c>
      <c r="S442" s="96">
        <v>33805</v>
      </c>
      <c r="T442" s="96">
        <v>33805</v>
      </c>
      <c r="U442" s="96">
        <v>0</v>
      </c>
      <c r="V442" s="96">
        <v>33900</v>
      </c>
      <c r="W442" s="96">
        <v>33900</v>
      </c>
      <c r="X442" s="96">
        <v>0</v>
      </c>
      <c r="Y442" s="67"/>
    </row>
    <row r="443" spans="1:25" ht="12.75" customHeight="1">
      <c r="A443" s="37"/>
      <c r="B443" s="38"/>
      <c r="C443" s="38"/>
      <c r="D443" s="38"/>
      <c r="E443" s="53" t="s">
        <v>5</v>
      </c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67"/>
    </row>
    <row r="444" spans="1:25" ht="12.75" customHeight="1">
      <c r="A444" s="37"/>
      <c r="B444" s="38"/>
      <c r="C444" s="38"/>
      <c r="D444" s="38"/>
      <c r="E444" s="21" t="s">
        <v>382</v>
      </c>
      <c r="F444" s="110" t="s">
        <v>381</v>
      </c>
      <c r="G444" s="96">
        <v>14294.3</v>
      </c>
      <c r="H444" s="96">
        <v>14294.3</v>
      </c>
      <c r="I444" s="96">
        <v>0</v>
      </c>
      <c r="J444" s="96">
        <v>16700</v>
      </c>
      <c r="K444" s="96">
        <f aca="true" t="shared" si="30" ref="K444:K453">SUM(J444)</f>
        <v>16700</v>
      </c>
      <c r="L444" s="96">
        <v>0</v>
      </c>
      <c r="M444" s="96">
        <v>27550</v>
      </c>
      <c r="N444" s="96">
        <v>27550</v>
      </c>
      <c r="O444" s="96">
        <v>0</v>
      </c>
      <c r="P444" s="96">
        <f aca="true" t="shared" si="31" ref="P444:P457">SUM(M444-J444)</f>
        <v>10850</v>
      </c>
      <c r="Q444" s="96">
        <f aca="true" t="shared" si="32" ref="Q444:Q457">SUM(N444-K444)</f>
        <v>10850</v>
      </c>
      <c r="R444" s="96">
        <f aca="true" t="shared" si="33" ref="R444:R456">SUM(O444-L444)</f>
        <v>0</v>
      </c>
      <c r="S444" s="96">
        <v>30305</v>
      </c>
      <c r="T444" s="96">
        <v>30305</v>
      </c>
      <c r="U444" s="96">
        <v>0</v>
      </c>
      <c r="V444" s="96">
        <v>30500</v>
      </c>
      <c r="W444" s="96">
        <v>30500</v>
      </c>
      <c r="X444" s="96">
        <v>0</v>
      </c>
      <c r="Y444" s="67"/>
    </row>
    <row r="445" spans="1:25" ht="12.75" customHeight="1">
      <c r="A445" s="37"/>
      <c r="B445" s="38"/>
      <c r="C445" s="38"/>
      <c r="D445" s="38"/>
      <c r="E445" s="53" t="s">
        <v>390</v>
      </c>
      <c r="F445" s="112" t="s">
        <v>389</v>
      </c>
      <c r="G445" s="96">
        <v>1053.2</v>
      </c>
      <c r="H445" s="96">
        <v>1053.2</v>
      </c>
      <c r="I445" s="96">
        <v>0</v>
      </c>
      <c r="J445" s="96">
        <v>2000</v>
      </c>
      <c r="K445" s="96">
        <f t="shared" si="30"/>
        <v>2000</v>
      </c>
      <c r="L445" s="96">
        <v>0</v>
      </c>
      <c r="M445" s="96">
        <v>1300</v>
      </c>
      <c r="N445" s="96">
        <v>1300</v>
      </c>
      <c r="O445" s="96">
        <v>0</v>
      </c>
      <c r="P445" s="96">
        <f t="shared" si="31"/>
        <v>-700</v>
      </c>
      <c r="Q445" s="96">
        <f t="shared" si="32"/>
        <v>-700</v>
      </c>
      <c r="R445" s="96">
        <f t="shared" si="33"/>
        <v>0</v>
      </c>
      <c r="S445" s="96">
        <v>650</v>
      </c>
      <c r="T445" s="96">
        <v>650</v>
      </c>
      <c r="U445" s="96">
        <v>0</v>
      </c>
      <c r="V445" s="96">
        <v>650</v>
      </c>
      <c r="W445" s="96">
        <v>650</v>
      </c>
      <c r="X445" s="96">
        <v>0</v>
      </c>
      <c r="Y445" s="67"/>
    </row>
    <row r="446" spans="1:25" ht="12.75" customHeight="1">
      <c r="A446" s="37"/>
      <c r="B446" s="38"/>
      <c r="C446" s="38"/>
      <c r="D446" s="38"/>
      <c r="E446" s="53" t="s">
        <v>392</v>
      </c>
      <c r="F446" s="112" t="s">
        <v>391</v>
      </c>
      <c r="G446" s="96">
        <v>69.1</v>
      </c>
      <c r="H446" s="96">
        <v>69.1</v>
      </c>
      <c r="I446" s="96">
        <v>0</v>
      </c>
      <c r="J446" s="96">
        <v>150</v>
      </c>
      <c r="K446" s="96">
        <f t="shared" si="30"/>
        <v>150</v>
      </c>
      <c r="L446" s="96">
        <v>0</v>
      </c>
      <c r="M446" s="96">
        <v>200</v>
      </c>
      <c r="N446" s="96">
        <v>200</v>
      </c>
      <c r="O446" s="96">
        <v>0</v>
      </c>
      <c r="P446" s="96">
        <f t="shared" si="31"/>
        <v>50</v>
      </c>
      <c r="Q446" s="96">
        <f t="shared" si="32"/>
        <v>50</v>
      </c>
      <c r="R446" s="96">
        <f t="shared" si="33"/>
        <v>0</v>
      </c>
      <c r="S446" s="96">
        <v>300</v>
      </c>
      <c r="T446" s="96">
        <v>300</v>
      </c>
      <c r="U446" s="96">
        <v>0</v>
      </c>
      <c r="V446" s="96">
        <v>200</v>
      </c>
      <c r="W446" s="96">
        <v>200</v>
      </c>
      <c r="X446" s="96">
        <v>0</v>
      </c>
      <c r="Y446" s="67"/>
    </row>
    <row r="447" spans="1:25" ht="12.75" customHeight="1">
      <c r="A447" s="37"/>
      <c r="B447" s="38"/>
      <c r="C447" s="38"/>
      <c r="D447" s="38"/>
      <c r="E447" s="21" t="s">
        <v>394</v>
      </c>
      <c r="F447" s="110" t="s">
        <v>393</v>
      </c>
      <c r="G447" s="96">
        <v>180</v>
      </c>
      <c r="H447" s="96">
        <v>180</v>
      </c>
      <c r="I447" s="96">
        <v>0</v>
      </c>
      <c r="J447" s="96">
        <v>200</v>
      </c>
      <c r="K447" s="96">
        <f t="shared" si="30"/>
        <v>200</v>
      </c>
      <c r="L447" s="96">
        <v>0</v>
      </c>
      <c r="M447" s="96">
        <v>200</v>
      </c>
      <c r="N447" s="96">
        <v>200</v>
      </c>
      <c r="O447" s="96">
        <v>0</v>
      </c>
      <c r="P447" s="96">
        <f t="shared" si="31"/>
        <v>0</v>
      </c>
      <c r="Q447" s="96">
        <f t="shared" si="32"/>
        <v>0</v>
      </c>
      <c r="R447" s="96">
        <f t="shared" si="33"/>
        <v>0</v>
      </c>
      <c r="S447" s="96">
        <v>300</v>
      </c>
      <c r="T447" s="96">
        <v>300</v>
      </c>
      <c r="U447" s="96">
        <v>0</v>
      </c>
      <c r="V447" s="96">
        <v>200</v>
      </c>
      <c r="W447" s="96">
        <v>200</v>
      </c>
      <c r="X447" s="96">
        <v>0</v>
      </c>
      <c r="Y447" s="67"/>
    </row>
    <row r="448" spans="1:25" ht="12.75" customHeight="1">
      <c r="A448" s="37"/>
      <c r="B448" s="38"/>
      <c r="C448" s="38"/>
      <c r="D448" s="38"/>
      <c r="E448" s="21" t="s">
        <v>420</v>
      </c>
      <c r="F448" s="110" t="s">
        <v>421</v>
      </c>
      <c r="G448" s="96">
        <v>300</v>
      </c>
      <c r="H448" s="96">
        <v>300</v>
      </c>
      <c r="I448" s="96">
        <v>0</v>
      </c>
      <c r="J448" s="96">
        <v>1000</v>
      </c>
      <c r="K448" s="96">
        <f t="shared" si="30"/>
        <v>1000</v>
      </c>
      <c r="L448" s="96">
        <v>0</v>
      </c>
      <c r="M448" s="96">
        <v>1000</v>
      </c>
      <c r="N448" s="96">
        <v>1000</v>
      </c>
      <c r="O448" s="96">
        <v>0</v>
      </c>
      <c r="P448" s="96">
        <f t="shared" si="31"/>
        <v>0</v>
      </c>
      <c r="Q448" s="96">
        <f t="shared" si="32"/>
        <v>0</v>
      </c>
      <c r="R448" s="96">
        <f t="shared" si="33"/>
        <v>0</v>
      </c>
      <c r="S448" s="96">
        <v>1000</v>
      </c>
      <c r="T448" s="96">
        <v>1000</v>
      </c>
      <c r="U448" s="96">
        <v>0</v>
      </c>
      <c r="V448" s="96">
        <v>1000</v>
      </c>
      <c r="W448" s="96">
        <v>1000</v>
      </c>
      <c r="X448" s="96">
        <v>0</v>
      </c>
      <c r="Y448" s="67"/>
    </row>
    <row r="449" spans="1:25" ht="12.75" customHeight="1">
      <c r="A449" s="37"/>
      <c r="B449" s="38"/>
      <c r="C449" s="38"/>
      <c r="D449" s="38"/>
      <c r="E449" s="21" t="s">
        <v>425</v>
      </c>
      <c r="F449" s="110" t="s">
        <v>424</v>
      </c>
      <c r="G449" s="96">
        <v>428</v>
      </c>
      <c r="H449" s="96">
        <v>428</v>
      </c>
      <c r="I449" s="96">
        <v>0</v>
      </c>
      <c r="J449" s="96">
        <v>200</v>
      </c>
      <c r="K449" s="96">
        <f t="shared" si="30"/>
        <v>200</v>
      </c>
      <c r="L449" s="96">
        <v>0</v>
      </c>
      <c r="M449" s="96">
        <v>200</v>
      </c>
      <c r="N449" s="96">
        <v>200</v>
      </c>
      <c r="O449" s="96">
        <v>0</v>
      </c>
      <c r="P449" s="96">
        <f t="shared" si="31"/>
        <v>0</v>
      </c>
      <c r="Q449" s="96">
        <f t="shared" si="32"/>
        <v>0</v>
      </c>
      <c r="R449" s="96">
        <f t="shared" si="33"/>
        <v>0</v>
      </c>
      <c r="S449" s="96">
        <v>200</v>
      </c>
      <c r="T449" s="96">
        <v>200</v>
      </c>
      <c r="U449" s="96">
        <v>0</v>
      </c>
      <c r="V449" s="96">
        <v>200</v>
      </c>
      <c r="W449" s="96">
        <v>200</v>
      </c>
      <c r="X449" s="96">
        <v>0</v>
      </c>
      <c r="Y449" s="67"/>
    </row>
    <row r="450" spans="1:25" ht="12.75" customHeight="1">
      <c r="A450" s="37"/>
      <c r="B450" s="38"/>
      <c r="C450" s="38"/>
      <c r="D450" s="38"/>
      <c r="E450" s="21" t="s">
        <v>431</v>
      </c>
      <c r="F450" s="110" t="s">
        <v>430</v>
      </c>
      <c r="G450" s="96">
        <v>55.6</v>
      </c>
      <c r="H450" s="96">
        <v>55.6</v>
      </c>
      <c r="I450" s="96">
        <v>0</v>
      </c>
      <c r="J450" s="96">
        <v>0</v>
      </c>
      <c r="K450" s="96">
        <f t="shared" si="30"/>
        <v>0</v>
      </c>
      <c r="L450" s="96">
        <v>0</v>
      </c>
      <c r="M450" s="96">
        <v>0</v>
      </c>
      <c r="N450" s="96">
        <v>0</v>
      </c>
      <c r="O450" s="96">
        <v>0</v>
      </c>
      <c r="P450" s="96">
        <f t="shared" si="31"/>
        <v>0</v>
      </c>
      <c r="Q450" s="96">
        <f t="shared" si="32"/>
        <v>0</v>
      </c>
      <c r="R450" s="96">
        <f t="shared" si="33"/>
        <v>0</v>
      </c>
      <c r="S450" s="96">
        <v>0</v>
      </c>
      <c r="T450" s="96">
        <v>0</v>
      </c>
      <c r="U450" s="96">
        <v>0</v>
      </c>
      <c r="V450" s="96">
        <v>0</v>
      </c>
      <c r="W450" s="96">
        <v>0</v>
      </c>
      <c r="X450" s="96">
        <v>0</v>
      </c>
      <c r="Y450" s="67"/>
    </row>
    <row r="451" spans="1:25" ht="12.75" customHeight="1">
      <c r="A451" s="37"/>
      <c r="B451" s="38"/>
      <c r="C451" s="38"/>
      <c r="D451" s="38"/>
      <c r="E451" s="21" t="s">
        <v>435</v>
      </c>
      <c r="F451" s="110" t="s">
        <v>434</v>
      </c>
      <c r="G451" s="96">
        <v>124.6</v>
      </c>
      <c r="H451" s="96">
        <v>124.6</v>
      </c>
      <c r="I451" s="96">
        <v>0</v>
      </c>
      <c r="J451" s="96">
        <v>300</v>
      </c>
      <c r="K451" s="96">
        <f t="shared" si="30"/>
        <v>300</v>
      </c>
      <c r="L451" s="96">
        <v>0</v>
      </c>
      <c r="M451" s="96">
        <v>400</v>
      </c>
      <c r="N451" s="96">
        <v>400</v>
      </c>
      <c r="O451" s="96">
        <v>0</v>
      </c>
      <c r="P451" s="96">
        <f t="shared" si="31"/>
        <v>100</v>
      </c>
      <c r="Q451" s="96">
        <f t="shared" si="32"/>
        <v>100</v>
      </c>
      <c r="R451" s="96">
        <f t="shared" si="33"/>
        <v>0</v>
      </c>
      <c r="S451" s="96">
        <v>400</v>
      </c>
      <c r="T451" s="96">
        <v>400</v>
      </c>
      <c r="U451" s="96">
        <v>0</v>
      </c>
      <c r="V451" s="96">
        <v>500</v>
      </c>
      <c r="W451" s="96">
        <v>500</v>
      </c>
      <c r="X451" s="96">
        <v>0</v>
      </c>
      <c r="Y451" s="67"/>
    </row>
    <row r="452" spans="1:25" ht="12.75" customHeight="1">
      <c r="A452" s="37"/>
      <c r="B452" s="38"/>
      <c r="C452" s="38"/>
      <c r="D452" s="38"/>
      <c r="E452" s="21" t="s">
        <v>439</v>
      </c>
      <c r="F452" s="110" t="s">
        <v>438</v>
      </c>
      <c r="G452" s="96">
        <v>145</v>
      </c>
      <c r="H452" s="96">
        <v>145</v>
      </c>
      <c r="I452" s="96">
        <v>0</v>
      </c>
      <c r="J452" s="96">
        <v>400</v>
      </c>
      <c r="K452" s="96">
        <f t="shared" si="30"/>
        <v>400</v>
      </c>
      <c r="L452" s="96">
        <v>0</v>
      </c>
      <c r="M452" s="96">
        <v>500</v>
      </c>
      <c r="N452" s="96">
        <v>500</v>
      </c>
      <c r="O452" s="96">
        <v>0</v>
      </c>
      <c r="P452" s="96">
        <f t="shared" si="31"/>
        <v>100</v>
      </c>
      <c r="Q452" s="96">
        <f t="shared" si="32"/>
        <v>100</v>
      </c>
      <c r="R452" s="96">
        <f t="shared" si="33"/>
        <v>0</v>
      </c>
      <c r="S452" s="96">
        <v>500</v>
      </c>
      <c r="T452" s="96">
        <v>500</v>
      </c>
      <c r="U452" s="96">
        <v>0</v>
      </c>
      <c r="V452" s="96">
        <v>500</v>
      </c>
      <c r="W452" s="96">
        <v>500</v>
      </c>
      <c r="X452" s="96">
        <v>0</v>
      </c>
      <c r="Y452" s="67"/>
    </row>
    <row r="453" spans="1:25" ht="12.75" customHeight="1">
      <c r="A453" s="37"/>
      <c r="B453" s="38"/>
      <c r="C453" s="38"/>
      <c r="D453" s="38"/>
      <c r="E453" s="23" t="s">
        <v>500</v>
      </c>
      <c r="F453" s="110" t="s">
        <v>501</v>
      </c>
      <c r="G453" s="96">
        <v>111</v>
      </c>
      <c r="H453" s="96">
        <v>111</v>
      </c>
      <c r="I453" s="96">
        <v>0</v>
      </c>
      <c r="J453" s="96">
        <v>125</v>
      </c>
      <c r="K453" s="96">
        <f t="shared" si="30"/>
        <v>125</v>
      </c>
      <c r="L453" s="96">
        <v>0</v>
      </c>
      <c r="M453" s="96">
        <v>150</v>
      </c>
      <c r="N453" s="96">
        <v>150</v>
      </c>
      <c r="O453" s="96">
        <v>0</v>
      </c>
      <c r="P453" s="96">
        <f t="shared" si="31"/>
        <v>25</v>
      </c>
      <c r="Q453" s="96">
        <f t="shared" si="32"/>
        <v>25</v>
      </c>
      <c r="R453" s="96">
        <f t="shared" si="33"/>
        <v>0</v>
      </c>
      <c r="S453" s="96">
        <v>150</v>
      </c>
      <c r="T453" s="96">
        <v>150</v>
      </c>
      <c r="U453" s="96">
        <v>0</v>
      </c>
      <c r="V453" s="96">
        <v>150</v>
      </c>
      <c r="W453" s="96">
        <v>150</v>
      </c>
      <c r="X453" s="96">
        <v>0</v>
      </c>
      <c r="Y453" s="67"/>
    </row>
    <row r="454" spans="1:25" ht="12.75" customHeight="1">
      <c r="A454" s="37"/>
      <c r="B454" s="38"/>
      <c r="C454" s="38"/>
      <c r="D454" s="38"/>
      <c r="E454" s="53" t="s">
        <v>523</v>
      </c>
      <c r="F454" s="110">
        <v>5113</v>
      </c>
      <c r="G454" s="96"/>
      <c r="H454" s="96"/>
      <c r="I454" s="96"/>
      <c r="J454" s="96">
        <v>25000</v>
      </c>
      <c r="K454" s="96">
        <v>0</v>
      </c>
      <c r="L454" s="96">
        <v>25000</v>
      </c>
      <c r="M454" s="96">
        <v>0</v>
      </c>
      <c r="N454" s="96">
        <v>0</v>
      </c>
      <c r="O454" s="96">
        <v>0</v>
      </c>
      <c r="P454" s="96">
        <f t="shared" si="31"/>
        <v>-25000</v>
      </c>
      <c r="Q454" s="96">
        <f t="shared" si="32"/>
        <v>0</v>
      </c>
      <c r="R454" s="96">
        <f t="shared" si="33"/>
        <v>-25000</v>
      </c>
      <c r="S454" s="96">
        <v>0</v>
      </c>
      <c r="T454" s="96">
        <v>0</v>
      </c>
      <c r="U454" s="96">
        <v>0</v>
      </c>
      <c r="V454" s="96">
        <v>0</v>
      </c>
      <c r="W454" s="96">
        <v>0</v>
      </c>
      <c r="X454" s="96">
        <v>0</v>
      </c>
      <c r="Y454" s="67"/>
    </row>
    <row r="455" spans="1:25" ht="12.75" customHeight="1">
      <c r="A455" s="20"/>
      <c r="B455" s="22"/>
      <c r="C455" s="22"/>
      <c r="D455" s="52"/>
      <c r="E455" s="21" t="s">
        <v>529</v>
      </c>
      <c r="F455" s="110" t="s">
        <v>528</v>
      </c>
      <c r="G455" s="96">
        <v>800</v>
      </c>
      <c r="H455" s="96">
        <v>0</v>
      </c>
      <c r="I455" s="96">
        <v>800</v>
      </c>
      <c r="J455" s="96"/>
      <c r="K455" s="96"/>
      <c r="L455" s="96"/>
      <c r="M455" s="96">
        <v>0</v>
      </c>
      <c r="N455" s="96">
        <v>0</v>
      </c>
      <c r="O455" s="96">
        <v>0</v>
      </c>
      <c r="P455" s="96">
        <f t="shared" si="31"/>
        <v>0</v>
      </c>
      <c r="Q455" s="96">
        <f t="shared" si="32"/>
        <v>0</v>
      </c>
      <c r="R455" s="96">
        <f t="shared" si="33"/>
        <v>0</v>
      </c>
      <c r="S455" s="96">
        <v>0</v>
      </c>
      <c r="T455" s="96">
        <v>0</v>
      </c>
      <c r="U455" s="96">
        <v>0</v>
      </c>
      <c r="V455" s="96">
        <v>0</v>
      </c>
      <c r="W455" s="96">
        <v>0</v>
      </c>
      <c r="X455" s="96">
        <v>0</v>
      </c>
      <c r="Y455" s="67"/>
    </row>
    <row r="456" spans="1:25" ht="12.75" customHeight="1">
      <c r="A456" s="20"/>
      <c r="B456" s="22"/>
      <c r="C456" s="22"/>
      <c r="D456" s="52"/>
      <c r="E456" s="21" t="s">
        <v>538</v>
      </c>
      <c r="F456" s="110">
        <v>5134</v>
      </c>
      <c r="G456" s="173"/>
      <c r="H456" s="173"/>
      <c r="I456" s="96"/>
      <c r="J456" s="96">
        <v>1000</v>
      </c>
      <c r="K456" s="96">
        <v>0</v>
      </c>
      <c r="L456" s="96">
        <v>1000</v>
      </c>
      <c r="M456" s="96">
        <v>0</v>
      </c>
      <c r="N456" s="96">
        <v>0</v>
      </c>
      <c r="O456" s="96">
        <v>0</v>
      </c>
      <c r="P456" s="96">
        <f t="shared" si="31"/>
        <v>-1000</v>
      </c>
      <c r="Q456" s="96">
        <f t="shared" si="32"/>
        <v>0</v>
      </c>
      <c r="R456" s="96">
        <f t="shared" si="33"/>
        <v>-1000</v>
      </c>
      <c r="S456" s="96">
        <v>0</v>
      </c>
      <c r="T456" s="96">
        <v>0</v>
      </c>
      <c r="U456" s="96">
        <v>0</v>
      </c>
      <c r="V456" s="96">
        <v>0</v>
      </c>
      <c r="W456" s="96">
        <v>0</v>
      </c>
      <c r="X456" s="96">
        <v>0</v>
      </c>
      <c r="Y456" s="67"/>
    </row>
    <row r="457" spans="1:25" s="6" customFormat="1" ht="46.5" customHeight="1">
      <c r="A457" s="10"/>
      <c r="B457" s="11"/>
      <c r="C457" s="11"/>
      <c r="D457" s="44"/>
      <c r="E457" s="54" t="s">
        <v>692</v>
      </c>
      <c r="F457" s="162"/>
      <c r="G457" s="73">
        <f>SUM(H457,I457)</f>
        <v>3371</v>
      </c>
      <c r="H457" s="73">
        <v>3371</v>
      </c>
      <c r="I457" s="96">
        <v>0</v>
      </c>
      <c r="J457" s="162">
        <v>4500</v>
      </c>
      <c r="K457" s="162">
        <v>4500</v>
      </c>
      <c r="L457" s="162">
        <v>0</v>
      </c>
      <c r="M457" s="96">
        <v>5400</v>
      </c>
      <c r="N457" s="96">
        <v>5400</v>
      </c>
      <c r="O457" s="96">
        <v>0</v>
      </c>
      <c r="P457" s="96">
        <f t="shared" si="31"/>
        <v>900</v>
      </c>
      <c r="Q457" s="96">
        <f t="shared" si="32"/>
        <v>900</v>
      </c>
      <c r="R457" s="96">
        <v>0</v>
      </c>
      <c r="S457" s="96">
        <v>6900</v>
      </c>
      <c r="T457" s="96">
        <v>6900</v>
      </c>
      <c r="U457" s="96">
        <v>0</v>
      </c>
      <c r="V457" s="96">
        <v>6480</v>
      </c>
      <c r="W457" s="96">
        <v>6480</v>
      </c>
      <c r="X457" s="96">
        <v>0</v>
      </c>
      <c r="Y457" s="67"/>
    </row>
    <row r="458" spans="1:25" ht="12.75" customHeight="1">
      <c r="A458" s="20"/>
      <c r="B458" s="22"/>
      <c r="C458" s="22"/>
      <c r="D458" s="52"/>
      <c r="E458" s="53" t="s">
        <v>455</v>
      </c>
      <c r="F458" s="112" t="s">
        <v>456</v>
      </c>
      <c r="G458" s="112"/>
      <c r="H458" s="112"/>
      <c r="I458" s="112"/>
      <c r="J458" s="112"/>
      <c r="K458" s="112"/>
      <c r="L458" s="112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67"/>
    </row>
    <row r="459" spans="1:25" ht="12.75" customHeight="1">
      <c r="A459" s="37" t="s">
        <v>314</v>
      </c>
      <c r="B459" s="38" t="s">
        <v>301</v>
      </c>
      <c r="C459" s="38" t="s">
        <v>223</v>
      </c>
      <c r="D459" s="38" t="s">
        <v>239</v>
      </c>
      <c r="E459" s="53" t="s">
        <v>315</v>
      </c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67"/>
    </row>
    <row r="460" spans="1:25" ht="12.75" customHeight="1">
      <c r="A460" s="20"/>
      <c r="B460" s="22"/>
      <c r="C460" s="22"/>
      <c r="D460" s="52"/>
      <c r="E460" s="53" t="s">
        <v>5</v>
      </c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67"/>
    </row>
    <row r="461" spans="1:25" s="6" customFormat="1" ht="46.5" customHeight="1">
      <c r="A461" s="10"/>
      <c r="B461" s="11"/>
      <c r="C461" s="11"/>
      <c r="D461" s="44"/>
      <c r="E461" s="54" t="s">
        <v>693</v>
      </c>
      <c r="F461" s="162"/>
      <c r="G461" s="73">
        <f>SUM(H461,I461)</f>
        <v>3371</v>
      </c>
      <c r="H461" s="73">
        <v>3371</v>
      </c>
      <c r="I461" s="96">
        <v>0</v>
      </c>
      <c r="J461" s="162">
        <v>4500</v>
      </c>
      <c r="K461" s="162">
        <v>4500</v>
      </c>
      <c r="L461" s="162">
        <v>0</v>
      </c>
      <c r="M461" s="96">
        <v>5400</v>
      </c>
      <c r="N461" s="96">
        <v>5400</v>
      </c>
      <c r="O461" s="96">
        <v>0</v>
      </c>
      <c r="P461" s="96">
        <f aca="true" t="shared" si="34" ref="P461:R465">SUM(M461-J461)</f>
        <v>900</v>
      </c>
      <c r="Q461" s="96">
        <f t="shared" si="34"/>
        <v>900</v>
      </c>
      <c r="R461" s="96">
        <f t="shared" si="34"/>
        <v>0</v>
      </c>
      <c r="S461" s="96">
        <v>6900</v>
      </c>
      <c r="T461" s="96">
        <v>6900</v>
      </c>
      <c r="U461" s="96">
        <v>0</v>
      </c>
      <c r="V461" s="96">
        <v>6480</v>
      </c>
      <c r="W461" s="96">
        <v>6480</v>
      </c>
      <c r="X461" s="96">
        <v>0</v>
      </c>
      <c r="Y461" s="67"/>
    </row>
    <row r="462" spans="1:25" ht="12.75" customHeight="1">
      <c r="A462" s="20"/>
      <c r="B462" s="22"/>
      <c r="C462" s="22"/>
      <c r="D462" s="52"/>
      <c r="E462" s="53" t="s">
        <v>398</v>
      </c>
      <c r="F462" s="112" t="s">
        <v>397</v>
      </c>
      <c r="G462" s="96">
        <v>0</v>
      </c>
      <c r="H462" s="96">
        <v>0</v>
      </c>
      <c r="I462" s="96">
        <v>0</v>
      </c>
      <c r="J462" s="96">
        <v>0</v>
      </c>
      <c r="K462" s="96">
        <v>0</v>
      </c>
      <c r="L462" s="96">
        <v>0</v>
      </c>
      <c r="M462" s="96">
        <v>0</v>
      </c>
      <c r="N462" s="96">
        <v>0</v>
      </c>
      <c r="O462" s="96">
        <v>0</v>
      </c>
      <c r="P462" s="96">
        <f t="shared" si="34"/>
        <v>0</v>
      </c>
      <c r="Q462" s="96">
        <f t="shared" si="34"/>
        <v>0</v>
      </c>
      <c r="R462" s="96">
        <f t="shared" si="34"/>
        <v>0</v>
      </c>
      <c r="S462" s="96"/>
      <c r="T462" s="96"/>
      <c r="U462" s="96"/>
      <c r="V462" s="96"/>
      <c r="W462" s="96"/>
      <c r="X462" s="96"/>
      <c r="Y462" s="67"/>
    </row>
    <row r="463" spans="1:25" ht="12.75" customHeight="1">
      <c r="A463" s="20"/>
      <c r="B463" s="22"/>
      <c r="C463" s="22"/>
      <c r="D463" s="52"/>
      <c r="E463" s="53" t="s">
        <v>420</v>
      </c>
      <c r="F463" s="112" t="s">
        <v>421</v>
      </c>
      <c r="G463" s="90">
        <v>1906</v>
      </c>
      <c r="H463" s="90">
        <v>1906</v>
      </c>
      <c r="I463" s="96">
        <v>0</v>
      </c>
      <c r="J463" s="90">
        <v>2500</v>
      </c>
      <c r="K463" s="90">
        <v>2500</v>
      </c>
      <c r="L463" s="162">
        <v>0</v>
      </c>
      <c r="M463" s="96">
        <v>2700</v>
      </c>
      <c r="N463" s="96">
        <v>2700</v>
      </c>
      <c r="O463" s="96">
        <v>0</v>
      </c>
      <c r="P463" s="96">
        <f t="shared" si="34"/>
        <v>200</v>
      </c>
      <c r="Q463" s="96">
        <f t="shared" si="34"/>
        <v>200</v>
      </c>
      <c r="R463" s="96">
        <f t="shared" si="34"/>
        <v>0</v>
      </c>
      <c r="S463" s="96">
        <v>3600</v>
      </c>
      <c r="T463" s="96">
        <v>3600</v>
      </c>
      <c r="U463" s="96">
        <v>0</v>
      </c>
      <c r="V463" s="96">
        <v>3500</v>
      </c>
      <c r="W463" s="96">
        <v>3500</v>
      </c>
      <c r="X463" s="96">
        <v>0</v>
      </c>
      <c r="Y463" s="67"/>
    </row>
    <row r="464" spans="1:25" ht="12.75" customHeight="1">
      <c r="A464" s="20"/>
      <c r="B464" s="22"/>
      <c r="C464" s="22"/>
      <c r="D464" s="52"/>
      <c r="E464" s="53" t="s">
        <v>439</v>
      </c>
      <c r="F464" s="112" t="s">
        <v>438</v>
      </c>
      <c r="G464" s="90">
        <v>950</v>
      </c>
      <c r="H464" s="90">
        <v>950</v>
      </c>
      <c r="I464" s="96">
        <v>0</v>
      </c>
      <c r="J464" s="90">
        <v>1000</v>
      </c>
      <c r="K464" s="90">
        <f>SUM(J464)</f>
        <v>1000</v>
      </c>
      <c r="L464" s="162">
        <v>0</v>
      </c>
      <c r="M464" s="96">
        <v>1000</v>
      </c>
      <c r="N464" s="96">
        <v>1000</v>
      </c>
      <c r="O464" s="96">
        <v>0</v>
      </c>
      <c r="P464" s="96">
        <f t="shared" si="34"/>
        <v>0</v>
      </c>
      <c r="Q464" s="96">
        <f t="shared" si="34"/>
        <v>0</v>
      </c>
      <c r="R464" s="96">
        <f t="shared" si="34"/>
        <v>0</v>
      </c>
      <c r="S464" s="96">
        <v>1500</v>
      </c>
      <c r="T464" s="96">
        <v>1500</v>
      </c>
      <c r="U464" s="96">
        <v>0</v>
      </c>
      <c r="V464" s="96">
        <v>1400</v>
      </c>
      <c r="W464" s="96">
        <v>1400</v>
      </c>
      <c r="X464" s="96">
        <v>0</v>
      </c>
      <c r="Y464" s="67"/>
    </row>
    <row r="465" spans="1:25" ht="12.75" customHeight="1">
      <c r="A465" s="20"/>
      <c r="B465" s="22"/>
      <c r="C465" s="22"/>
      <c r="D465" s="52"/>
      <c r="E465" s="21" t="s">
        <v>441</v>
      </c>
      <c r="F465" s="110" t="s">
        <v>442</v>
      </c>
      <c r="G465" s="90">
        <v>515</v>
      </c>
      <c r="H465" s="90">
        <v>515</v>
      </c>
      <c r="I465" s="96">
        <v>0</v>
      </c>
      <c r="J465" s="90">
        <v>1000</v>
      </c>
      <c r="K465" s="90">
        <f>SUM(J465)</f>
        <v>1000</v>
      </c>
      <c r="L465" s="162">
        <v>0</v>
      </c>
      <c r="M465" s="96">
        <v>1700</v>
      </c>
      <c r="N465" s="96">
        <v>1700</v>
      </c>
      <c r="O465" s="96">
        <v>0</v>
      </c>
      <c r="P465" s="96">
        <f t="shared" si="34"/>
        <v>700</v>
      </c>
      <c r="Q465" s="96">
        <f t="shared" si="34"/>
        <v>700</v>
      </c>
      <c r="R465" s="96">
        <f t="shared" si="34"/>
        <v>0</v>
      </c>
      <c r="S465" s="96">
        <v>1800</v>
      </c>
      <c r="T465" s="96">
        <v>1800</v>
      </c>
      <c r="U465" s="96">
        <v>0</v>
      </c>
      <c r="V465" s="96">
        <v>1580</v>
      </c>
      <c r="W465" s="96">
        <v>1580</v>
      </c>
      <c r="X465" s="96">
        <v>0</v>
      </c>
      <c r="Y465" s="67"/>
    </row>
    <row r="466" spans="1:25" s="6" customFormat="1" ht="46.5" customHeight="1">
      <c r="A466" s="10"/>
      <c r="B466" s="11"/>
      <c r="C466" s="11"/>
      <c r="D466" s="44"/>
      <c r="E466" s="54" t="s">
        <v>694</v>
      </c>
      <c r="F466" s="162"/>
      <c r="G466" s="162"/>
      <c r="H466" s="162"/>
      <c r="I466" s="162"/>
      <c r="J466" s="162"/>
      <c r="K466" s="162"/>
      <c r="L466" s="162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67"/>
    </row>
    <row r="467" spans="1:25" ht="12.75" customHeight="1">
      <c r="A467" s="20"/>
      <c r="B467" s="22"/>
      <c r="C467" s="22"/>
      <c r="D467" s="52"/>
      <c r="E467" s="53" t="s">
        <v>455</v>
      </c>
      <c r="F467" s="112" t="s">
        <v>456</v>
      </c>
      <c r="G467" s="112"/>
      <c r="H467" s="112"/>
      <c r="I467" s="112"/>
      <c r="J467" s="112"/>
      <c r="K467" s="112"/>
      <c r="L467" s="112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67"/>
    </row>
    <row r="468" spans="1:25" ht="12.75" customHeight="1">
      <c r="A468" s="37" t="s">
        <v>316</v>
      </c>
      <c r="B468" s="38" t="s">
        <v>301</v>
      </c>
      <c r="C468" s="38" t="s">
        <v>223</v>
      </c>
      <c r="D468" s="38" t="s">
        <v>212</v>
      </c>
      <c r="E468" s="53" t="s">
        <v>317</v>
      </c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67"/>
    </row>
    <row r="469" spans="1:25" ht="12.75" customHeight="1">
      <c r="A469" s="20"/>
      <c r="B469" s="22"/>
      <c r="C469" s="22"/>
      <c r="D469" s="52"/>
      <c r="E469" s="53" t="s">
        <v>5</v>
      </c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67"/>
    </row>
    <row r="470" spans="1:25" s="6" customFormat="1" ht="46.5" customHeight="1">
      <c r="A470" s="10"/>
      <c r="B470" s="11"/>
      <c r="C470" s="11"/>
      <c r="D470" s="44"/>
      <c r="E470" s="54" t="s">
        <v>695</v>
      </c>
      <c r="F470" s="162"/>
      <c r="G470" s="162"/>
      <c r="H470" s="162"/>
      <c r="I470" s="162"/>
      <c r="J470" s="162"/>
      <c r="K470" s="162"/>
      <c r="L470" s="162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67"/>
    </row>
    <row r="471" spans="1:25" ht="12.75" customHeight="1">
      <c r="A471" s="20"/>
      <c r="B471" s="22"/>
      <c r="C471" s="22"/>
      <c r="D471" s="52"/>
      <c r="E471" s="53" t="s">
        <v>455</v>
      </c>
      <c r="F471" s="112" t="s">
        <v>456</v>
      </c>
      <c r="G471" s="112"/>
      <c r="H471" s="112"/>
      <c r="I471" s="112"/>
      <c r="J471" s="112"/>
      <c r="K471" s="112"/>
      <c r="L471" s="112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67"/>
    </row>
    <row r="472" spans="1:25" s="6" customFormat="1" ht="46.5" customHeight="1">
      <c r="A472" s="10"/>
      <c r="B472" s="11"/>
      <c r="C472" s="11"/>
      <c r="D472" s="44"/>
      <c r="E472" s="54" t="s">
        <v>696</v>
      </c>
      <c r="F472" s="162"/>
      <c r="G472" s="162"/>
      <c r="H472" s="162"/>
      <c r="I472" s="162"/>
      <c r="J472" s="162"/>
      <c r="K472" s="162"/>
      <c r="L472" s="162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67"/>
    </row>
    <row r="473" spans="1:25" ht="12.75" customHeight="1">
      <c r="A473" s="20"/>
      <c r="B473" s="22"/>
      <c r="C473" s="22"/>
      <c r="D473" s="52"/>
      <c r="E473" s="53" t="s">
        <v>455</v>
      </c>
      <c r="F473" s="112" t="s">
        <v>456</v>
      </c>
      <c r="G473" s="112"/>
      <c r="H473" s="112"/>
      <c r="I473" s="112"/>
      <c r="J473" s="112"/>
      <c r="K473" s="112"/>
      <c r="L473" s="112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67"/>
    </row>
    <row r="474" spans="1:25" s="6" customFormat="1" ht="46.5" customHeight="1">
      <c r="A474" s="10"/>
      <c r="B474" s="11"/>
      <c r="C474" s="11"/>
      <c r="D474" s="44"/>
      <c r="E474" s="54" t="s">
        <v>697</v>
      </c>
      <c r="F474" s="162"/>
      <c r="G474" s="162"/>
      <c r="H474" s="162"/>
      <c r="I474" s="162"/>
      <c r="J474" s="162"/>
      <c r="K474" s="162"/>
      <c r="L474" s="162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67"/>
    </row>
    <row r="475" spans="1:25" ht="12.75" customHeight="1">
      <c r="A475" s="20"/>
      <c r="B475" s="22"/>
      <c r="C475" s="22"/>
      <c r="D475" s="52"/>
      <c r="E475" s="53" t="s">
        <v>523</v>
      </c>
      <c r="F475" s="112" t="s">
        <v>522</v>
      </c>
      <c r="G475" s="112"/>
      <c r="H475" s="112"/>
      <c r="I475" s="112"/>
      <c r="J475" s="112"/>
      <c r="K475" s="112"/>
      <c r="L475" s="112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67"/>
    </row>
    <row r="476" spans="1:25" ht="12.75" customHeight="1">
      <c r="A476" s="20"/>
      <c r="B476" s="22"/>
      <c r="C476" s="22"/>
      <c r="D476" s="52"/>
      <c r="E476" s="53" t="s">
        <v>531</v>
      </c>
      <c r="F476" s="112" t="s">
        <v>532</v>
      </c>
      <c r="G476" s="112"/>
      <c r="H476" s="112"/>
      <c r="I476" s="112"/>
      <c r="J476" s="112"/>
      <c r="K476" s="112"/>
      <c r="L476" s="112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67"/>
    </row>
    <row r="477" spans="1:25" ht="12.75" customHeight="1">
      <c r="A477" s="135">
        <v>2830</v>
      </c>
      <c r="B477" s="85" t="s">
        <v>738</v>
      </c>
      <c r="C477" s="78" t="s">
        <v>205</v>
      </c>
      <c r="D477" s="78">
        <v>0</v>
      </c>
      <c r="E477" s="77" t="s">
        <v>741</v>
      </c>
      <c r="F477" s="96"/>
      <c r="G477" s="96">
        <v>502.5</v>
      </c>
      <c r="H477" s="96">
        <v>502.5</v>
      </c>
      <c r="I477" s="96">
        <v>0</v>
      </c>
      <c r="J477" s="96">
        <v>900</v>
      </c>
      <c r="K477" s="96">
        <v>900</v>
      </c>
      <c r="L477" s="96">
        <v>0</v>
      </c>
      <c r="M477" s="90">
        <v>1000</v>
      </c>
      <c r="N477" s="90">
        <v>1000</v>
      </c>
      <c r="O477" s="90">
        <v>0</v>
      </c>
      <c r="P477" s="96">
        <f>SUM(M477-J477)</f>
        <v>100</v>
      </c>
      <c r="Q477" s="96">
        <f>SUM(N477-K477)</f>
        <v>100</v>
      </c>
      <c r="R477" s="96">
        <f>SUM(O477-L477)</f>
        <v>0</v>
      </c>
      <c r="S477" s="96">
        <v>1000</v>
      </c>
      <c r="T477" s="96">
        <v>1000</v>
      </c>
      <c r="U477" s="96">
        <v>0</v>
      </c>
      <c r="V477" s="96">
        <v>1300</v>
      </c>
      <c r="W477" s="96">
        <v>1300</v>
      </c>
      <c r="X477" s="96">
        <v>0</v>
      </c>
      <c r="Y477" s="67"/>
    </row>
    <row r="478" spans="1:25" ht="11.25" customHeight="1">
      <c r="A478" s="20"/>
      <c r="B478" s="22"/>
      <c r="C478" s="22"/>
      <c r="D478" s="52"/>
      <c r="E478" s="53" t="s">
        <v>5</v>
      </c>
      <c r="F478" s="96"/>
      <c r="G478" s="96"/>
      <c r="H478" s="96"/>
      <c r="I478" s="96"/>
      <c r="J478" s="96"/>
      <c r="K478" s="96"/>
      <c r="L478" s="96"/>
      <c r="M478" s="90"/>
      <c r="N478" s="90"/>
      <c r="O478" s="90"/>
      <c r="P478" s="96"/>
      <c r="Q478" s="96"/>
      <c r="R478" s="96"/>
      <c r="S478" s="96"/>
      <c r="T478" s="96"/>
      <c r="U478" s="96"/>
      <c r="V478" s="96"/>
      <c r="W478" s="96"/>
      <c r="X478" s="96"/>
      <c r="Y478" s="67"/>
    </row>
    <row r="479" spans="1:25" s="6" customFormat="1" ht="46.5" customHeight="1" hidden="1">
      <c r="A479" s="10"/>
      <c r="B479" s="11"/>
      <c r="C479" s="11"/>
      <c r="D479" s="44"/>
      <c r="E479" s="54"/>
      <c r="F479" s="162"/>
      <c r="G479" s="162"/>
      <c r="H479" s="162"/>
      <c r="I479" s="162"/>
      <c r="J479" s="162"/>
      <c r="K479" s="162"/>
      <c r="L479" s="162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67"/>
    </row>
    <row r="480" spans="1:25" ht="12.75" customHeight="1">
      <c r="A480" s="20"/>
      <c r="B480" s="22"/>
      <c r="C480" s="22"/>
      <c r="D480" s="52"/>
      <c r="E480" s="77" t="s">
        <v>741</v>
      </c>
      <c r="F480" s="112">
        <v>4234</v>
      </c>
      <c r="G480" s="96">
        <v>502.5</v>
      </c>
      <c r="H480" s="96">
        <v>502.5</v>
      </c>
      <c r="I480" s="96">
        <v>0</v>
      </c>
      <c r="J480" s="90">
        <v>900</v>
      </c>
      <c r="K480" s="90">
        <v>900</v>
      </c>
      <c r="L480" s="90">
        <v>0</v>
      </c>
      <c r="M480" s="90">
        <v>1000</v>
      </c>
      <c r="N480" s="90">
        <v>1000</v>
      </c>
      <c r="O480" s="90">
        <v>0</v>
      </c>
      <c r="P480" s="96">
        <f>SUM(M480-J480)</f>
        <v>100</v>
      </c>
      <c r="Q480" s="96">
        <f>SUM(N480-K480)</f>
        <v>100</v>
      </c>
      <c r="R480" s="96">
        <f>SUM(O480-L480)</f>
        <v>0</v>
      </c>
      <c r="S480" s="96">
        <v>1000</v>
      </c>
      <c r="T480" s="96">
        <v>1000</v>
      </c>
      <c r="U480" s="96">
        <v>0</v>
      </c>
      <c r="V480" s="96">
        <v>1300</v>
      </c>
      <c r="W480" s="96">
        <v>1300</v>
      </c>
      <c r="X480" s="96">
        <v>0</v>
      </c>
      <c r="Y480" s="67"/>
    </row>
    <row r="481" spans="1:25" ht="12.75" customHeight="1">
      <c r="A481" s="20"/>
      <c r="B481" s="22"/>
      <c r="C481" s="22"/>
      <c r="D481" s="52"/>
      <c r="E481" s="53" t="s">
        <v>429</v>
      </c>
      <c r="F481" s="112" t="s">
        <v>428</v>
      </c>
      <c r="G481" s="112"/>
      <c r="H481" s="112"/>
      <c r="I481" s="112"/>
      <c r="J481" s="112"/>
      <c r="K481" s="112"/>
      <c r="L481" s="112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67"/>
    </row>
    <row r="482" spans="1:25" s="6" customFormat="1" ht="46.5" customHeight="1">
      <c r="A482" s="10" t="s">
        <v>320</v>
      </c>
      <c r="B482" s="11" t="s">
        <v>301</v>
      </c>
      <c r="C482" s="11" t="s">
        <v>239</v>
      </c>
      <c r="D482" s="44" t="s">
        <v>196</v>
      </c>
      <c r="E482" s="54" t="s">
        <v>321</v>
      </c>
      <c r="F482" s="162"/>
      <c r="G482" s="162"/>
      <c r="H482" s="162"/>
      <c r="I482" s="162"/>
      <c r="J482" s="162"/>
      <c r="K482" s="162"/>
      <c r="L482" s="162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67"/>
    </row>
    <row r="483" spans="1:25" ht="12.75" customHeight="1">
      <c r="A483" s="20"/>
      <c r="B483" s="22"/>
      <c r="C483" s="22"/>
      <c r="D483" s="52"/>
      <c r="E483" s="53" t="s">
        <v>201</v>
      </c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67"/>
    </row>
    <row r="484" spans="1:25" ht="12.75" customHeight="1">
      <c r="A484" s="37" t="s">
        <v>322</v>
      </c>
      <c r="B484" s="38" t="s">
        <v>301</v>
      </c>
      <c r="C484" s="38" t="s">
        <v>239</v>
      </c>
      <c r="D484" s="38" t="s">
        <v>199</v>
      </c>
      <c r="E484" s="53" t="s">
        <v>323</v>
      </c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67"/>
    </row>
    <row r="485" spans="1:25" ht="12.75" customHeight="1">
      <c r="A485" s="20"/>
      <c r="B485" s="22"/>
      <c r="C485" s="22"/>
      <c r="D485" s="52"/>
      <c r="E485" s="53" t="s">
        <v>5</v>
      </c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67"/>
    </row>
    <row r="486" spans="1:25" s="6" customFormat="1" ht="46.5" customHeight="1">
      <c r="A486" s="10"/>
      <c r="B486" s="11"/>
      <c r="C486" s="11"/>
      <c r="D486" s="44"/>
      <c r="E486" s="54" t="s">
        <v>698</v>
      </c>
      <c r="F486" s="162"/>
      <c r="G486" s="162"/>
      <c r="H486" s="162"/>
      <c r="I486" s="162"/>
      <c r="J486" s="162"/>
      <c r="K486" s="162"/>
      <c r="L486" s="162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67"/>
    </row>
    <row r="487" spans="1:25" ht="12.75" customHeight="1">
      <c r="A487" s="20"/>
      <c r="B487" s="22"/>
      <c r="C487" s="22"/>
      <c r="D487" s="52"/>
      <c r="E487" s="53" t="s">
        <v>420</v>
      </c>
      <c r="F487" s="112" t="s">
        <v>421</v>
      </c>
      <c r="G487" s="112"/>
      <c r="H487" s="112"/>
      <c r="I487" s="112"/>
      <c r="J487" s="112"/>
      <c r="K487" s="112"/>
      <c r="L487" s="112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67"/>
    </row>
    <row r="488" spans="1:25" ht="12.75" customHeight="1">
      <c r="A488" s="37" t="s">
        <v>324</v>
      </c>
      <c r="B488" s="38" t="s">
        <v>301</v>
      </c>
      <c r="C488" s="38" t="s">
        <v>239</v>
      </c>
      <c r="D488" s="38" t="s">
        <v>205</v>
      </c>
      <c r="E488" s="53" t="s">
        <v>325</v>
      </c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67"/>
    </row>
    <row r="489" spans="1:25" ht="12.75" customHeight="1">
      <c r="A489" s="20"/>
      <c r="B489" s="22"/>
      <c r="C489" s="22"/>
      <c r="D489" s="52"/>
      <c r="E489" s="53" t="s">
        <v>5</v>
      </c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67"/>
    </row>
    <row r="490" spans="1:25" s="6" customFormat="1" ht="46.5" customHeight="1">
      <c r="A490" s="10"/>
      <c r="B490" s="11"/>
      <c r="C490" s="11"/>
      <c r="D490" s="44"/>
      <c r="E490" s="54" t="s">
        <v>699</v>
      </c>
      <c r="F490" s="162"/>
      <c r="G490" s="73">
        <f>SUM(H490,I490)</f>
        <v>421.1</v>
      </c>
      <c r="H490" s="73">
        <v>421.1</v>
      </c>
      <c r="I490" s="162"/>
      <c r="J490" s="90">
        <v>1000</v>
      </c>
      <c r="K490" s="90">
        <v>1000</v>
      </c>
      <c r="L490" s="90">
        <v>0</v>
      </c>
      <c r="M490" s="90">
        <v>1000</v>
      </c>
      <c r="N490" s="90">
        <v>1000</v>
      </c>
      <c r="O490" s="90">
        <v>0</v>
      </c>
      <c r="P490" s="96">
        <f aca="true" t="shared" si="35" ref="P490:R492">SUM(M490-J490)</f>
        <v>0</v>
      </c>
      <c r="Q490" s="96">
        <f t="shared" si="35"/>
        <v>0</v>
      </c>
      <c r="R490" s="96">
        <f t="shared" si="35"/>
        <v>0</v>
      </c>
      <c r="S490" s="96">
        <v>1500</v>
      </c>
      <c r="T490" s="96">
        <v>1500</v>
      </c>
      <c r="U490" s="96">
        <v>0</v>
      </c>
      <c r="V490" s="96">
        <v>2000</v>
      </c>
      <c r="W490" s="96">
        <v>2000</v>
      </c>
      <c r="X490" s="96">
        <v>0</v>
      </c>
      <c r="Y490" s="67"/>
    </row>
    <row r="491" spans="1:25" ht="12.75" customHeight="1">
      <c r="A491" s="20"/>
      <c r="B491" s="22"/>
      <c r="C491" s="22"/>
      <c r="D491" s="52"/>
      <c r="E491" s="53" t="s">
        <v>495</v>
      </c>
      <c r="F491" s="112" t="s">
        <v>496</v>
      </c>
      <c r="G491" s="73">
        <f>SUM(H491,I491)</f>
        <v>421.1</v>
      </c>
      <c r="H491" s="73">
        <v>421.1</v>
      </c>
      <c r="I491" s="112"/>
      <c r="J491" s="90">
        <v>1000</v>
      </c>
      <c r="K491" s="90">
        <v>1000</v>
      </c>
      <c r="L491" s="90">
        <v>0</v>
      </c>
      <c r="M491" s="90">
        <v>1000</v>
      </c>
      <c r="N491" s="90">
        <v>1000</v>
      </c>
      <c r="O491" s="90">
        <v>0</v>
      </c>
      <c r="P491" s="96">
        <f t="shared" si="35"/>
        <v>0</v>
      </c>
      <c r="Q491" s="96">
        <f t="shared" si="35"/>
        <v>0</v>
      </c>
      <c r="R491" s="96">
        <f t="shared" si="35"/>
        <v>0</v>
      </c>
      <c r="S491" s="96">
        <v>1500</v>
      </c>
      <c r="T491" s="96">
        <v>1500</v>
      </c>
      <c r="U491" s="96">
        <v>0</v>
      </c>
      <c r="V491" s="96">
        <v>2000</v>
      </c>
      <c r="W491" s="96">
        <v>2000</v>
      </c>
      <c r="X491" s="96">
        <v>0</v>
      </c>
      <c r="Y491" s="67"/>
    </row>
    <row r="492" spans="1:25" s="6" customFormat="1" ht="46.5" customHeight="1">
      <c r="A492" s="10" t="s">
        <v>326</v>
      </c>
      <c r="B492" s="11" t="s">
        <v>327</v>
      </c>
      <c r="C492" s="11" t="s">
        <v>196</v>
      </c>
      <c r="D492" s="44" t="s">
        <v>196</v>
      </c>
      <c r="E492" s="54" t="s">
        <v>328</v>
      </c>
      <c r="F492" s="168"/>
      <c r="G492" s="168">
        <v>83633.3</v>
      </c>
      <c r="H492" s="168">
        <v>83633.3</v>
      </c>
      <c r="I492" s="162">
        <v>0</v>
      </c>
      <c r="J492" s="162">
        <v>318250</v>
      </c>
      <c r="K492" s="162">
        <v>98250</v>
      </c>
      <c r="L492" s="162">
        <v>220000</v>
      </c>
      <c r="M492" s="96">
        <v>335000</v>
      </c>
      <c r="N492" s="96">
        <v>115000</v>
      </c>
      <c r="O492" s="96">
        <v>220000</v>
      </c>
      <c r="P492" s="96">
        <f t="shared" si="35"/>
        <v>16750</v>
      </c>
      <c r="Q492" s="96">
        <f t="shared" si="35"/>
        <v>16750</v>
      </c>
      <c r="R492" s="96">
        <f t="shared" si="35"/>
        <v>0</v>
      </c>
      <c r="S492" s="96">
        <v>337215</v>
      </c>
      <c r="T492" s="96">
        <v>127215</v>
      </c>
      <c r="U492" s="96">
        <v>210000</v>
      </c>
      <c r="V492" s="96">
        <v>239870</v>
      </c>
      <c r="W492" s="96">
        <v>139870</v>
      </c>
      <c r="X492" s="96">
        <v>100000</v>
      </c>
      <c r="Y492" s="67"/>
    </row>
    <row r="493" spans="1:25" ht="12.75" customHeight="1">
      <c r="A493" s="20"/>
      <c r="B493" s="22"/>
      <c r="C493" s="22"/>
      <c r="D493" s="52"/>
      <c r="E493" s="53" t="s">
        <v>5</v>
      </c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67"/>
    </row>
    <row r="494" spans="1:25" s="6" customFormat="1" ht="46.5" customHeight="1">
      <c r="A494" s="10" t="s">
        <v>329</v>
      </c>
      <c r="B494" s="11" t="s">
        <v>327</v>
      </c>
      <c r="C494" s="11" t="s">
        <v>199</v>
      </c>
      <c r="D494" s="44" t="s">
        <v>196</v>
      </c>
      <c r="E494" s="54" t="s">
        <v>330</v>
      </c>
      <c r="F494" s="174"/>
      <c r="G494" s="174">
        <v>38889.9</v>
      </c>
      <c r="H494" s="174">
        <v>38889.9</v>
      </c>
      <c r="I494" s="162">
        <v>0</v>
      </c>
      <c r="J494" s="162">
        <v>146250</v>
      </c>
      <c r="K494" s="162">
        <v>46250</v>
      </c>
      <c r="L494" s="162">
        <v>100000</v>
      </c>
      <c r="M494" s="96">
        <v>150925</v>
      </c>
      <c r="N494" s="96">
        <v>50925</v>
      </c>
      <c r="O494" s="96">
        <v>100000</v>
      </c>
      <c r="P494" s="96">
        <f>SUM(M494-J494)</f>
        <v>4675</v>
      </c>
      <c r="Q494" s="96">
        <f>SUM(N494-K494)</f>
        <v>4675</v>
      </c>
      <c r="R494" s="96">
        <f>SUM(O494-L494)</f>
        <v>0</v>
      </c>
      <c r="S494" s="96">
        <v>337215</v>
      </c>
      <c r="T494" s="96">
        <v>127215</v>
      </c>
      <c r="U494" s="96">
        <v>210000</v>
      </c>
      <c r="V494" s="96">
        <v>152300</v>
      </c>
      <c r="W494" s="96">
        <v>62300</v>
      </c>
      <c r="X494" s="96">
        <v>100000</v>
      </c>
      <c r="Y494" s="67"/>
    </row>
    <row r="495" spans="1:25" ht="12.75" customHeight="1">
      <c r="A495" s="20"/>
      <c r="B495" s="22"/>
      <c r="C495" s="22"/>
      <c r="D495" s="52"/>
      <c r="E495" s="53" t="s">
        <v>201</v>
      </c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67"/>
    </row>
    <row r="496" spans="1:25" ht="12.75" customHeight="1">
      <c r="A496" s="37" t="s">
        <v>331</v>
      </c>
      <c r="B496" s="38" t="s">
        <v>327</v>
      </c>
      <c r="C496" s="38" t="s">
        <v>199</v>
      </c>
      <c r="D496" s="38" t="s">
        <v>199</v>
      </c>
      <c r="E496" s="53" t="s">
        <v>332</v>
      </c>
      <c r="F496" s="73"/>
      <c r="G496" s="73">
        <f>SUM(H496,I496)</f>
        <v>38490</v>
      </c>
      <c r="H496" s="73">
        <v>38490</v>
      </c>
      <c r="I496" s="96">
        <v>0</v>
      </c>
      <c r="J496" s="96">
        <v>145750</v>
      </c>
      <c r="K496" s="96">
        <v>45750</v>
      </c>
      <c r="L496" s="96">
        <v>100000</v>
      </c>
      <c r="M496" s="96">
        <v>150925</v>
      </c>
      <c r="N496" s="96">
        <v>50925</v>
      </c>
      <c r="O496" s="96">
        <v>100000</v>
      </c>
      <c r="P496" s="96">
        <f>SUM(M496-J496)</f>
        <v>5175</v>
      </c>
      <c r="Q496" s="96">
        <f>SUM(N496-K496)</f>
        <v>5175</v>
      </c>
      <c r="R496" s="96">
        <f>SUM(O496-L496)</f>
        <v>0</v>
      </c>
      <c r="S496" s="96">
        <v>156700</v>
      </c>
      <c r="T496" s="96">
        <v>56700</v>
      </c>
      <c r="U496" s="96">
        <v>100000</v>
      </c>
      <c r="V496" s="96">
        <v>151600</v>
      </c>
      <c r="W496" s="96">
        <v>61600</v>
      </c>
      <c r="X496" s="96">
        <v>90000</v>
      </c>
      <c r="Y496" s="67"/>
    </row>
    <row r="497" spans="1:25" ht="12.75" customHeight="1">
      <c r="A497" s="20"/>
      <c r="B497" s="22"/>
      <c r="C497" s="22"/>
      <c r="D497" s="52"/>
      <c r="E497" s="53" t="s">
        <v>5</v>
      </c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67"/>
    </row>
    <row r="498" spans="1:25" s="6" customFormat="1" ht="46.5" customHeight="1">
      <c r="A498" s="10"/>
      <c r="B498" s="11"/>
      <c r="C498" s="11"/>
      <c r="D498" s="44"/>
      <c r="E498" s="54" t="s">
        <v>700</v>
      </c>
      <c r="F498" s="162"/>
      <c r="G498" s="73">
        <f>SUM(H498,I498)</f>
        <v>38490</v>
      </c>
      <c r="H498" s="73">
        <v>38490</v>
      </c>
      <c r="I498" s="162">
        <v>0</v>
      </c>
      <c r="J498" s="96">
        <v>145750</v>
      </c>
      <c r="K498" s="96">
        <v>45750</v>
      </c>
      <c r="L498" s="96">
        <v>100000</v>
      </c>
      <c r="M498" s="96">
        <v>150325</v>
      </c>
      <c r="N498" s="96">
        <v>50325</v>
      </c>
      <c r="O498" s="96">
        <v>100000</v>
      </c>
      <c r="P498" s="96">
        <f aca="true" t="shared" si="36" ref="P498:R502">SUM(M498-J498)</f>
        <v>4575</v>
      </c>
      <c r="Q498" s="96">
        <f t="shared" si="36"/>
        <v>4575</v>
      </c>
      <c r="R498" s="96">
        <f t="shared" si="36"/>
        <v>0</v>
      </c>
      <c r="S498" s="96">
        <v>156000</v>
      </c>
      <c r="T498" s="96">
        <v>56000</v>
      </c>
      <c r="U498" s="96">
        <v>100000</v>
      </c>
      <c r="V498" s="96">
        <v>151600</v>
      </c>
      <c r="W498" s="96">
        <v>61600</v>
      </c>
      <c r="X498" s="96">
        <v>90000</v>
      </c>
      <c r="Y498" s="67"/>
    </row>
    <row r="499" spans="1:25" ht="12.75" customHeight="1">
      <c r="A499" s="20"/>
      <c r="B499" s="22"/>
      <c r="C499" s="22"/>
      <c r="D499" s="52"/>
      <c r="E499" s="53" t="s">
        <v>420</v>
      </c>
      <c r="F499" s="112" t="s">
        <v>421</v>
      </c>
      <c r="G499" s="162">
        <v>0</v>
      </c>
      <c r="H499" s="162">
        <v>0</v>
      </c>
      <c r="I499" s="162">
        <v>0</v>
      </c>
      <c r="J499" s="162">
        <v>0</v>
      </c>
      <c r="K499" s="162">
        <v>0</v>
      </c>
      <c r="L499" s="162">
        <v>0</v>
      </c>
      <c r="M499" s="90">
        <v>0</v>
      </c>
      <c r="N499" s="90">
        <v>0</v>
      </c>
      <c r="O499" s="90">
        <v>0</v>
      </c>
      <c r="P499" s="96">
        <f t="shared" si="36"/>
        <v>0</v>
      </c>
      <c r="Q499" s="96">
        <f t="shared" si="36"/>
        <v>0</v>
      </c>
      <c r="R499" s="96">
        <f t="shared" si="36"/>
        <v>0</v>
      </c>
      <c r="S499" s="96">
        <v>0</v>
      </c>
      <c r="T499" s="96">
        <v>0</v>
      </c>
      <c r="U499" s="96">
        <v>0</v>
      </c>
      <c r="V499" s="96">
        <v>0</v>
      </c>
      <c r="W499" s="96">
        <v>0</v>
      </c>
      <c r="X499" s="96">
        <v>0</v>
      </c>
      <c r="Y499" s="67"/>
    </row>
    <row r="500" spans="1:25" ht="12.75" customHeight="1">
      <c r="A500" s="20"/>
      <c r="B500" s="22"/>
      <c r="C500" s="22"/>
      <c r="D500" s="52"/>
      <c r="E500" s="53" t="s">
        <v>441</v>
      </c>
      <c r="F500" s="112" t="s">
        <v>442</v>
      </c>
      <c r="G500" s="162">
        <v>0</v>
      </c>
      <c r="H500" s="162">
        <v>0</v>
      </c>
      <c r="I500" s="162">
        <v>0</v>
      </c>
      <c r="J500" s="162">
        <v>0</v>
      </c>
      <c r="K500" s="162">
        <v>0</v>
      </c>
      <c r="L500" s="162">
        <v>0</v>
      </c>
      <c r="M500" s="90">
        <v>0</v>
      </c>
      <c r="N500" s="90">
        <v>0</v>
      </c>
      <c r="O500" s="90">
        <v>0</v>
      </c>
      <c r="P500" s="96">
        <f t="shared" si="36"/>
        <v>0</v>
      </c>
      <c r="Q500" s="96">
        <f t="shared" si="36"/>
        <v>0</v>
      </c>
      <c r="R500" s="96">
        <f t="shared" si="36"/>
        <v>0</v>
      </c>
      <c r="S500" s="96">
        <v>0</v>
      </c>
      <c r="T500" s="96">
        <v>0</v>
      </c>
      <c r="U500" s="96">
        <v>0</v>
      </c>
      <c r="V500" s="96">
        <v>0</v>
      </c>
      <c r="W500" s="96">
        <v>0</v>
      </c>
      <c r="X500" s="96">
        <v>0</v>
      </c>
      <c r="Y500" s="67"/>
    </row>
    <row r="501" spans="1:25" ht="12.75" customHeight="1">
      <c r="A501" s="20"/>
      <c r="B501" s="22"/>
      <c r="C501" s="22"/>
      <c r="D501" s="52"/>
      <c r="E501" s="53" t="s">
        <v>455</v>
      </c>
      <c r="F501" s="112" t="s">
        <v>456</v>
      </c>
      <c r="G501" s="73">
        <f>SUM(H501,I501)</f>
        <v>38490</v>
      </c>
      <c r="H501" s="73">
        <v>38490</v>
      </c>
      <c r="I501" s="162">
        <v>0</v>
      </c>
      <c r="J501" s="90">
        <v>45750</v>
      </c>
      <c r="K501" s="90">
        <v>45750</v>
      </c>
      <c r="L501" s="90">
        <v>0</v>
      </c>
      <c r="M501" s="96">
        <v>50325</v>
      </c>
      <c r="N501" s="96">
        <v>50325</v>
      </c>
      <c r="O501" s="90">
        <v>0</v>
      </c>
      <c r="P501" s="96">
        <f t="shared" si="36"/>
        <v>4575</v>
      </c>
      <c r="Q501" s="96">
        <f t="shared" si="36"/>
        <v>4575</v>
      </c>
      <c r="R501" s="96">
        <f t="shared" si="36"/>
        <v>0</v>
      </c>
      <c r="S501" s="96">
        <v>56000</v>
      </c>
      <c r="T501" s="96">
        <v>56000</v>
      </c>
      <c r="U501" s="96">
        <v>0</v>
      </c>
      <c r="V501" s="96">
        <v>61600</v>
      </c>
      <c r="W501" s="96">
        <v>61600</v>
      </c>
      <c r="X501" s="96">
        <v>0</v>
      </c>
      <c r="Y501" s="67"/>
    </row>
    <row r="502" spans="1:25" ht="12.75" customHeight="1">
      <c r="A502" s="20"/>
      <c r="B502" s="22"/>
      <c r="C502" s="22"/>
      <c r="D502" s="52"/>
      <c r="E502" s="21" t="s">
        <v>521</v>
      </c>
      <c r="F502" s="110" t="s">
        <v>520</v>
      </c>
      <c r="G502" s="169"/>
      <c r="H502" s="169"/>
      <c r="I502" s="162"/>
      <c r="J502" s="90">
        <v>100000</v>
      </c>
      <c r="K502" s="90">
        <v>0</v>
      </c>
      <c r="L502" s="90">
        <v>100000</v>
      </c>
      <c r="M502" s="96">
        <v>100000</v>
      </c>
      <c r="N502" s="96">
        <v>0</v>
      </c>
      <c r="O502" s="96">
        <v>100000</v>
      </c>
      <c r="P502" s="96">
        <f t="shared" si="36"/>
        <v>0</v>
      </c>
      <c r="Q502" s="96">
        <f t="shared" si="36"/>
        <v>0</v>
      </c>
      <c r="R502" s="96">
        <f t="shared" si="36"/>
        <v>0</v>
      </c>
      <c r="S502" s="96">
        <v>100000</v>
      </c>
      <c r="T502" s="96">
        <v>0</v>
      </c>
      <c r="U502" s="96">
        <v>100000</v>
      </c>
      <c r="V502" s="96">
        <v>40000</v>
      </c>
      <c r="W502" s="96">
        <v>0</v>
      </c>
      <c r="X502" s="96">
        <v>40000</v>
      </c>
      <c r="Y502" s="67"/>
    </row>
    <row r="503" spans="1:25" ht="12.75" customHeight="1">
      <c r="A503" s="20"/>
      <c r="B503" s="22"/>
      <c r="C503" s="22"/>
      <c r="D503" s="52"/>
      <c r="E503" s="21" t="s">
        <v>529</v>
      </c>
      <c r="F503" s="112">
        <v>5122</v>
      </c>
      <c r="G503" s="169"/>
      <c r="H503" s="169"/>
      <c r="I503" s="162"/>
      <c r="J503" s="90"/>
      <c r="K503" s="90"/>
      <c r="L503" s="90"/>
      <c r="M503" s="96"/>
      <c r="N503" s="96"/>
      <c r="O503" s="96"/>
      <c r="P503" s="96"/>
      <c r="Q503" s="96"/>
      <c r="R503" s="96"/>
      <c r="S503" s="96"/>
      <c r="T503" s="96"/>
      <c r="U503" s="96"/>
      <c r="V503" s="96">
        <v>50000</v>
      </c>
      <c r="W503" s="96">
        <v>0</v>
      </c>
      <c r="X503" s="96">
        <v>50000</v>
      </c>
      <c r="Y503" s="67"/>
    </row>
    <row r="504" spans="1:25" s="6" customFormat="1" ht="46.5" customHeight="1">
      <c r="A504" s="10"/>
      <c r="B504" s="11"/>
      <c r="C504" s="11"/>
      <c r="D504" s="44"/>
      <c r="E504" s="54" t="s">
        <v>701</v>
      </c>
      <c r="F504" s="162"/>
      <c r="G504" s="162"/>
      <c r="H504" s="162"/>
      <c r="I504" s="162"/>
      <c r="J504" s="162"/>
      <c r="K504" s="162"/>
      <c r="L504" s="162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67"/>
    </row>
    <row r="505" spans="1:25" ht="12.75" customHeight="1">
      <c r="A505" s="20"/>
      <c r="B505" s="22"/>
      <c r="C505" s="22"/>
      <c r="D505" s="52"/>
      <c r="E505" s="53" t="s">
        <v>441</v>
      </c>
      <c r="F505" s="112" t="s">
        <v>442</v>
      </c>
      <c r="G505" s="112"/>
      <c r="H505" s="112"/>
      <c r="I505" s="112"/>
      <c r="J505" s="112"/>
      <c r="K505" s="112"/>
      <c r="L505" s="112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67"/>
    </row>
    <row r="506" spans="1:25" ht="12.75" customHeight="1">
      <c r="A506" s="20"/>
      <c r="B506" s="22"/>
      <c r="C506" s="22"/>
      <c r="D506" s="52"/>
      <c r="E506" s="53" t="s">
        <v>531</v>
      </c>
      <c r="F506" s="112" t="s">
        <v>532</v>
      </c>
      <c r="G506" s="112"/>
      <c r="H506" s="112"/>
      <c r="I506" s="112"/>
      <c r="J506" s="112"/>
      <c r="K506" s="112"/>
      <c r="L506" s="112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67"/>
    </row>
    <row r="507" spans="1:25" s="6" customFormat="1" ht="46.5" customHeight="1">
      <c r="A507" s="10"/>
      <c r="B507" s="11"/>
      <c r="C507" s="11"/>
      <c r="D507" s="44"/>
      <c r="E507" s="54" t="s">
        <v>702</v>
      </c>
      <c r="F507" s="162"/>
      <c r="G507" s="162"/>
      <c r="H507" s="162"/>
      <c r="I507" s="162"/>
      <c r="J507" s="162"/>
      <c r="K507" s="162"/>
      <c r="L507" s="162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67"/>
    </row>
    <row r="508" spans="1:25" ht="12.75" customHeight="1">
      <c r="A508" s="20"/>
      <c r="B508" s="22"/>
      <c r="C508" s="22"/>
      <c r="D508" s="52"/>
      <c r="E508" s="53" t="s">
        <v>455</v>
      </c>
      <c r="F508" s="112" t="s">
        <v>456</v>
      </c>
      <c r="G508" s="112"/>
      <c r="H508" s="112"/>
      <c r="I508" s="112"/>
      <c r="J508" s="112"/>
      <c r="K508" s="112"/>
      <c r="L508" s="112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67"/>
    </row>
    <row r="509" spans="1:25" ht="12.75" customHeight="1">
      <c r="A509" s="37" t="s">
        <v>333</v>
      </c>
      <c r="B509" s="38" t="s">
        <v>327</v>
      </c>
      <c r="C509" s="38" t="s">
        <v>199</v>
      </c>
      <c r="D509" s="38" t="s">
        <v>223</v>
      </c>
      <c r="E509" s="53" t="s">
        <v>334</v>
      </c>
      <c r="F509" s="96"/>
      <c r="G509" s="73">
        <f>SUM(H509,I509)</f>
        <v>399.9</v>
      </c>
      <c r="H509" s="73">
        <v>399.9</v>
      </c>
      <c r="I509" s="162">
        <v>0</v>
      </c>
      <c r="J509" s="96">
        <v>500</v>
      </c>
      <c r="K509" s="96">
        <v>500</v>
      </c>
      <c r="L509" s="96">
        <v>0</v>
      </c>
      <c r="M509" s="96">
        <v>600</v>
      </c>
      <c r="N509" s="96">
        <v>600</v>
      </c>
      <c r="O509" s="96">
        <v>0</v>
      </c>
      <c r="P509" s="96">
        <f>SUM(M509-J509)</f>
        <v>100</v>
      </c>
      <c r="Q509" s="96">
        <f>SUM(N509-K509)</f>
        <v>100</v>
      </c>
      <c r="R509" s="96">
        <f>SUM(O509-L509)</f>
        <v>0</v>
      </c>
      <c r="S509" s="96">
        <v>700</v>
      </c>
      <c r="T509" s="96">
        <v>700</v>
      </c>
      <c r="U509" s="96">
        <v>0</v>
      </c>
      <c r="V509" s="96">
        <v>700</v>
      </c>
      <c r="W509" s="96">
        <v>700</v>
      </c>
      <c r="X509" s="96">
        <v>0</v>
      </c>
      <c r="Y509" s="67"/>
    </row>
    <row r="510" spans="1:25" ht="12.75" customHeight="1">
      <c r="A510" s="20"/>
      <c r="B510" s="22"/>
      <c r="C510" s="22"/>
      <c r="D510" s="52"/>
      <c r="E510" s="53" t="s">
        <v>5</v>
      </c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67"/>
    </row>
    <row r="511" spans="1:25" ht="12.75" customHeight="1">
      <c r="A511" s="20"/>
      <c r="B511" s="22"/>
      <c r="C511" s="22"/>
      <c r="D511" s="52"/>
      <c r="E511" s="53" t="s">
        <v>441</v>
      </c>
      <c r="F511" s="112" t="s">
        <v>442</v>
      </c>
      <c r="G511" s="73">
        <f>SUM(H511,I511)</f>
        <v>399.9</v>
      </c>
      <c r="H511" s="73">
        <v>399.9</v>
      </c>
      <c r="I511" s="162">
        <v>0</v>
      </c>
      <c r="J511" s="96">
        <v>500</v>
      </c>
      <c r="K511" s="96">
        <v>500</v>
      </c>
      <c r="L511" s="96">
        <v>0</v>
      </c>
      <c r="M511" s="96">
        <v>600</v>
      </c>
      <c r="N511" s="96">
        <v>600</v>
      </c>
      <c r="O511" s="96">
        <v>0</v>
      </c>
      <c r="P511" s="96">
        <f>SUM(M511-J511)</f>
        <v>100</v>
      </c>
      <c r="Q511" s="96">
        <f>SUM(N511-K511)</f>
        <v>100</v>
      </c>
      <c r="R511" s="96">
        <f>SUM(O511-L511)</f>
        <v>0</v>
      </c>
      <c r="S511" s="96">
        <v>700</v>
      </c>
      <c r="T511" s="96">
        <v>700</v>
      </c>
      <c r="U511" s="96">
        <v>0</v>
      </c>
      <c r="V511" s="96">
        <v>700</v>
      </c>
      <c r="W511" s="96">
        <v>700</v>
      </c>
      <c r="X511" s="96">
        <v>0</v>
      </c>
      <c r="Y511" s="67"/>
    </row>
    <row r="512" spans="1:25" s="6" customFormat="1" ht="46.5" customHeight="1">
      <c r="A512" s="10"/>
      <c r="B512" s="11"/>
      <c r="C512" s="11"/>
      <c r="D512" s="44"/>
      <c r="E512" s="54" t="s">
        <v>703</v>
      </c>
      <c r="F512" s="162"/>
      <c r="G512" s="162"/>
      <c r="H512" s="162"/>
      <c r="I512" s="162"/>
      <c r="J512" s="162"/>
      <c r="K512" s="162"/>
      <c r="L512" s="162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67"/>
    </row>
    <row r="513" spans="1:25" ht="12.75" customHeight="1">
      <c r="A513" s="20"/>
      <c r="B513" s="22"/>
      <c r="C513" s="22"/>
      <c r="D513" s="52"/>
      <c r="E513" s="53" t="s">
        <v>455</v>
      </c>
      <c r="F513" s="112" t="s">
        <v>456</v>
      </c>
      <c r="G513" s="112"/>
      <c r="H513" s="112"/>
      <c r="I513" s="112"/>
      <c r="J513" s="112"/>
      <c r="K513" s="112"/>
      <c r="L513" s="112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67"/>
    </row>
    <row r="514" spans="1:25" s="6" customFormat="1" ht="46.5" customHeight="1">
      <c r="A514" s="10" t="s">
        <v>335</v>
      </c>
      <c r="B514" s="11" t="s">
        <v>327</v>
      </c>
      <c r="C514" s="11" t="s">
        <v>223</v>
      </c>
      <c r="D514" s="44" t="s">
        <v>196</v>
      </c>
      <c r="E514" s="54" t="s">
        <v>336</v>
      </c>
      <c r="F514" s="162"/>
      <c r="G514" s="162"/>
      <c r="H514" s="162"/>
      <c r="I514" s="162"/>
      <c r="J514" s="162"/>
      <c r="K514" s="162"/>
      <c r="L514" s="162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67"/>
    </row>
    <row r="515" spans="1:25" ht="12.75" customHeight="1">
      <c r="A515" s="20"/>
      <c r="B515" s="22"/>
      <c r="C515" s="22"/>
      <c r="D515" s="52"/>
      <c r="E515" s="53" t="s">
        <v>201</v>
      </c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67"/>
    </row>
    <row r="516" spans="1:25" ht="12.75" customHeight="1">
      <c r="A516" s="37" t="s">
        <v>337</v>
      </c>
      <c r="B516" s="38" t="s">
        <v>327</v>
      </c>
      <c r="C516" s="38" t="s">
        <v>223</v>
      </c>
      <c r="D516" s="38" t="s">
        <v>199</v>
      </c>
      <c r="E516" s="53" t="s">
        <v>338</v>
      </c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67"/>
    </row>
    <row r="517" spans="1:25" ht="12.75" customHeight="1">
      <c r="A517" s="20"/>
      <c r="B517" s="22"/>
      <c r="C517" s="22"/>
      <c r="D517" s="52"/>
      <c r="E517" s="53" t="s">
        <v>5</v>
      </c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67"/>
    </row>
    <row r="518" spans="1:25" s="6" customFormat="1" ht="46.5" customHeight="1">
      <c r="A518" s="10"/>
      <c r="B518" s="11"/>
      <c r="C518" s="11"/>
      <c r="D518" s="44"/>
      <c r="E518" s="54" t="s">
        <v>703</v>
      </c>
      <c r="F518" s="162"/>
      <c r="G518" s="162"/>
      <c r="H518" s="162"/>
      <c r="I518" s="162"/>
      <c r="J518" s="162"/>
      <c r="K518" s="162"/>
      <c r="L518" s="162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67"/>
    </row>
    <row r="519" spans="1:25" ht="12.75" customHeight="1">
      <c r="A519" s="20"/>
      <c r="B519" s="22"/>
      <c r="C519" s="22"/>
      <c r="D519" s="52"/>
      <c r="E519" s="53" t="s">
        <v>455</v>
      </c>
      <c r="F519" s="112" t="s">
        <v>456</v>
      </c>
      <c r="G519" s="112"/>
      <c r="H519" s="112"/>
      <c r="I519" s="112"/>
      <c r="J519" s="112"/>
      <c r="K519" s="112"/>
      <c r="L519" s="112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67"/>
    </row>
    <row r="520" spans="1:25" ht="12.75" customHeight="1">
      <c r="A520" s="37" t="s">
        <v>339</v>
      </c>
      <c r="B520" s="38" t="s">
        <v>327</v>
      </c>
      <c r="C520" s="38" t="s">
        <v>223</v>
      </c>
      <c r="D520" s="38" t="s">
        <v>223</v>
      </c>
      <c r="E520" s="53" t="s">
        <v>340</v>
      </c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67"/>
    </row>
    <row r="521" spans="1:25" ht="12.75" customHeight="1">
      <c r="A521" s="20"/>
      <c r="B521" s="22"/>
      <c r="C521" s="22"/>
      <c r="D521" s="52"/>
      <c r="E521" s="53" t="s">
        <v>5</v>
      </c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67"/>
    </row>
    <row r="522" spans="1:25" s="6" customFormat="1" ht="46.5" customHeight="1">
      <c r="A522" s="10"/>
      <c r="B522" s="11"/>
      <c r="C522" s="11"/>
      <c r="D522" s="44"/>
      <c r="E522" s="54" t="s">
        <v>703</v>
      </c>
      <c r="F522" s="162"/>
      <c r="G522" s="162"/>
      <c r="H522" s="162"/>
      <c r="I522" s="162"/>
      <c r="J522" s="162"/>
      <c r="K522" s="162"/>
      <c r="L522" s="162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67"/>
    </row>
    <row r="523" spans="1:25" ht="12.75" customHeight="1">
      <c r="A523" s="20"/>
      <c r="B523" s="22"/>
      <c r="C523" s="22"/>
      <c r="D523" s="52"/>
      <c r="E523" s="53" t="s">
        <v>455</v>
      </c>
      <c r="F523" s="112" t="s">
        <v>456</v>
      </c>
      <c r="G523" s="112"/>
      <c r="H523" s="112"/>
      <c r="I523" s="112"/>
      <c r="J523" s="112"/>
      <c r="K523" s="112"/>
      <c r="L523" s="112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67"/>
    </row>
    <row r="524" spans="1:25" s="6" customFormat="1" ht="46.5" customHeight="1">
      <c r="A524" s="10" t="s">
        <v>341</v>
      </c>
      <c r="B524" s="11" t="s">
        <v>327</v>
      </c>
      <c r="C524" s="11" t="s">
        <v>212</v>
      </c>
      <c r="D524" s="44" t="s">
        <v>196</v>
      </c>
      <c r="E524" s="54" t="s">
        <v>342</v>
      </c>
      <c r="F524" s="162"/>
      <c r="G524" s="73">
        <f>SUM(H524,I524)</f>
        <v>44743.4</v>
      </c>
      <c r="H524" s="73">
        <v>44743.4</v>
      </c>
      <c r="I524" s="90">
        <v>0</v>
      </c>
      <c r="J524" s="162">
        <v>172000</v>
      </c>
      <c r="K524" s="162">
        <v>52000</v>
      </c>
      <c r="L524" s="162">
        <v>120000</v>
      </c>
      <c r="M524" s="96">
        <v>184075</v>
      </c>
      <c r="N524" s="96">
        <v>64075</v>
      </c>
      <c r="O524" s="96">
        <v>120000</v>
      </c>
      <c r="P524" s="96">
        <f>SUM(M524-J524)</f>
        <v>12075</v>
      </c>
      <c r="Q524" s="96">
        <f>SUM(N524-K524)</f>
        <v>12075</v>
      </c>
      <c r="R524" s="96">
        <f>SUM(O524-L524)</f>
        <v>0</v>
      </c>
      <c r="S524" s="96">
        <v>180515</v>
      </c>
      <c r="T524" s="96">
        <v>70515</v>
      </c>
      <c r="U524" s="96">
        <v>110000</v>
      </c>
      <c r="V524" s="96">
        <v>87570</v>
      </c>
      <c r="W524" s="96">
        <v>77570</v>
      </c>
      <c r="X524" s="96">
        <v>10000</v>
      </c>
      <c r="Y524" s="67"/>
    </row>
    <row r="525" spans="1:25" ht="12.75" customHeight="1">
      <c r="A525" s="20"/>
      <c r="B525" s="22"/>
      <c r="C525" s="22"/>
      <c r="D525" s="52"/>
      <c r="E525" s="53" t="s">
        <v>201</v>
      </c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67"/>
    </row>
    <row r="526" spans="1:25" ht="12.75" customHeight="1">
      <c r="A526" s="37" t="s">
        <v>343</v>
      </c>
      <c r="B526" s="38" t="s">
        <v>327</v>
      </c>
      <c r="C526" s="38" t="s">
        <v>212</v>
      </c>
      <c r="D526" s="38" t="s">
        <v>199</v>
      </c>
      <c r="E526" s="53" t="s">
        <v>344</v>
      </c>
      <c r="F526" s="96"/>
      <c r="G526" s="73">
        <f>SUM(H526,I526)</f>
        <v>44743.4</v>
      </c>
      <c r="H526" s="73">
        <v>44743.4</v>
      </c>
      <c r="I526" s="90">
        <v>0</v>
      </c>
      <c r="J526" s="162">
        <v>172000</v>
      </c>
      <c r="K526" s="162">
        <v>52000</v>
      </c>
      <c r="L526" s="162">
        <v>120000</v>
      </c>
      <c r="M526" s="96">
        <v>184075</v>
      </c>
      <c r="N526" s="96">
        <v>64075</v>
      </c>
      <c r="O526" s="96">
        <v>120000</v>
      </c>
      <c r="P526" s="96">
        <f>SUM(M526-J526)</f>
        <v>12075</v>
      </c>
      <c r="Q526" s="96">
        <f>SUM(N526-K526)</f>
        <v>12075</v>
      </c>
      <c r="R526" s="96">
        <f>SUM(O526-L526)</f>
        <v>0</v>
      </c>
      <c r="S526" s="96">
        <v>180515</v>
      </c>
      <c r="T526" s="96">
        <v>70515</v>
      </c>
      <c r="U526" s="96">
        <v>110000</v>
      </c>
      <c r="V526" s="96">
        <v>87570</v>
      </c>
      <c r="W526" s="96">
        <v>77570</v>
      </c>
      <c r="X526" s="96">
        <v>10000</v>
      </c>
      <c r="Y526" s="67"/>
    </row>
    <row r="527" spans="1:25" ht="12.75" customHeight="1">
      <c r="A527" s="20"/>
      <c r="B527" s="22"/>
      <c r="C527" s="22"/>
      <c r="D527" s="52"/>
      <c r="E527" s="53" t="s">
        <v>5</v>
      </c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67"/>
    </row>
    <row r="528" spans="1:25" s="6" customFormat="1" ht="46.5" customHeight="1">
      <c r="A528" s="10"/>
      <c r="B528" s="11"/>
      <c r="C528" s="11"/>
      <c r="D528" s="44"/>
      <c r="E528" s="54" t="s">
        <v>704</v>
      </c>
      <c r="F528" s="162"/>
      <c r="G528" s="162"/>
      <c r="H528" s="162"/>
      <c r="I528" s="162"/>
      <c r="J528" s="162"/>
      <c r="K528" s="162"/>
      <c r="L528" s="162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67"/>
    </row>
    <row r="529" spans="1:25" ht="12.75" customHeight="1">
      <c r="A529" s="20"/>
      <c r="B529" s="22"/>
      <c r="C529" s="22"/>
      <c r="D529" s="52"/>
      <c r="E529" s="53" t="s">
        <v>455</v>
      </c>
      <c r="F529" s="112" t="s">
        <v>456</v>
      </c>
      <c r="G529" s="73">
        <f>SUM(H529,I529)</f>
        <v>44743.4</v>
      </c>
      <c r="H529" s="73">
        <v>44743.4</v>
      </c>
      <c r="I529" s="90">
        <v>0</v>
      </c>
      <c r="J529" s="162">
        <v>52000</v>
      </c>
      <c r="K529" s="162">
        <v>52000</v>
      </c>
      <c r="L529" s="112">
        <v>0</v>
      </c>
      <c r="M529" s="96">
        <v>64075</v>
      </c>
      <c r="N529" s="96">
        <v>64075</v>
      </c>
      <c r="O529" s="96">
        <v>0</v>
      </c>
      <c r="P529" s="96">
        <f aca="true" t="shared" si="37" ref="P529:R530">SUM(M529-J529)</f>
        <v>12075</v>
      </c>
      <c r="Q529" s="96">
        <f t="shared" si="37"/>
        <v>12075</v>
      </c>
      <c r="R529" s="96">
        <f t="shared" si="37"/>
        <v>0</v>
      </c>
      <c r="S529" s="96">
        <v>70515</v>
      </c>
      <c r="T529" s="96">
        <v>70515</v>
      </c>
      <c r="U529" s="96">
        <v>0</v>
      </c>
      <c r="V529" s="96">
        <v>77570</v>
      </c>
      <c r="W529" s="96">
        <v>77570</v>
      </c>
      <c r="X529" s="96">
        <v>0</v>
      </c>
      <c r="Y529" s="67"/>
    </row>
    <row r="530" spans="1:25" ht="12.75" customHeight="1">
      <c r="A530" s="20"/>
      <c r="B530" s="22"/>
      <c r="C530" s="22"/>
      <c r="D530" s="52"/>
      <c r="E530" s="21" t="s">
        <v>521</v>
      </c>
      <c r="F530" s="110" t="s">
        <v>520</v>
      </c>
      <c r="G530" s="169"/>
      <c r="H530" s="169"/>
      <c r="I530" s="90"/>
      <c r="J530" s="162">
        <v>120000</v>
      </c>
      <c r="K530" s="162">
        <v>0</v>
      </c>
      <c r="L530" s="162">
        <v>120000</v>
      </c>
      <c r="M530" s="162">
        <v>120000</v>
      </c>
      <c r="N530" s="162">
        <v>0</v>
      </c>
      <c r="O530" s="162">
        <v>120000</v>
      </c>
      <c r="P530" s="96">
        <f t="shared" si="37"/>
        <v>0</v>
      </c>
      <c r="Q530" s="96">
        <f t="shared" si="37"/>
        <v>0</v>
      </c>
      <c r="R530" s="96">
        <f t="shared" si="37"/>
        <v>0</v>
      </c>
      <c r="S530" s="96">
        <v>110000</v>
      </c>
      <c r="T530" s="96">
        <v>0</v>
      </c>
      <c r="U530" s="96">
        <v>110000</v>
      </c>
      <c r="V530" s="96">
        <v>10000</v>
      </c>
      <c r="W530" s="96">
        <v>0</v>
      </c>
      <c r="X530" s="96">
        <v>10000</v>
      </c>
      <c r="Y530" s="67"/>
    </row>
    <row r="531" spans="1:25" s="6" customFormat="1" ht="46.5" customHeight="1">
      <c r="A531" s="10"/>
      <c r="B531" s="11"/>
      <c r="C531" s="11"/>
      <c r="D531" s="44"/>
      <c r="E531" s="54" t="s">
        <v>705</v>
      </c>
      <c r="F531" s="162"/>
      <c r="G531" s="162"/>
      <c r="H531" s="162"/>
      <c r="I531" s="162"/>
      <c r="J531" s="162"/>
      <c r="K531" s="162"/>
      <c r="L531" s="162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67"/>
    </row>
    <row r="532" spans="1:25" ht="12.75" customHeight="1">
      <c r="A532" s="20"/>
      <c r="B532" s="22"/>
      <c r="C532" s="22"/>
      <c r="D532" s="52"/>
      <c r="E532" s="53" t="s">
        <v>531</v>
      </c>
      <c r="F532" s="112" t="s">
        <v>532</v>
      </c>
      <c r="G532" s="112"/>
      <c r="H532" s="112"/>
      <c r="I532" s="112"/>
      <c r="J532" s="112"/>
      <c r="K532" s="112"/>
      <c r="L532" s="112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67"/>
    </row>
    <row r="533" spans="1:25" s="6" customFormat="1" ht="46.5" customHeight="1">
      <c r="A533" s="10"/>
      <c r="B533" s="11"/>
      <c r="C533" s="11"/>
      <c r="D533" s="44"/>
      <c r="E533" s="54" t="s">
        <v>706</v>
      </c>
      <c r="F533" s="162"/>
      <c r="G533" s="162"/>
      <c r="H533" s="162"/>
      <c r="I533" s="162"/>
      <c r="J533" s="162"/>
      <c r="K533" s="162"/>
      <c r="L533" s="162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67"/>
    </row>
    <row r="534" spans="1:25" ht="12.75" customHeight="1">
      <c r="A534" s="20"/>
      <c r="B534" s="22"/>
      <c r="C534" s="22"/>
      <c r="D534" s="52"/>
      <c r="E534" s="53" t="s">
        <v>455</v>
      </c>
      <c r="F534" s="112" t="s">
        <v>456</v>
      </c>
      <c r="G534" s="112"/>
      <c r="H534" s="112"/>
      <c r="I534" s="112"/>
      <c r="J534" s="112"/>
      <c r="K534" s="112"/>
      <c r="L534" s="112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67"/>
    </row>
    <row r="535" spans="1:25" s="6" customFormat="1" ht="46.5" customHeight="1">
      <c r="A535" s="10"/>
      <c r="B535" s="11"/>
      <c r="C535" s="11"/>
      <c r="D535" s="44"/>
      <c r="E535" s="54" t="s">
        <v>707</v>
      </c>
      <c r="F535" s="162"/>
      <c r="G535" s="162"/>
      <c r="H535" s="162"/>
      <c r="I535" s="162"/>
      <c r="J535" s="162"/>
      <c r="K535" s="162"/>
      <c r="L535" s="162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67"/>
    </row>
    <row r="536" spans="1:25" ht="12.75" customHeight="1">
      <c r="A536" s="20"/>
      <c r="B536" s="22"/>
      <c r="C536" s="22"/>
      <c r="D536" s="52"/>
      <c r="E536" s="53" t="s">
        <v>455</v>
      </c>
      <c r="F536" s="112" t="s">
        <v>456</v>
      </c>
      <c r="G536" s="112"/>
      <c r="H536" s="112"/>
      <c r="I536" s="112"/>
      <c r="J536" s="112"/>
      <c r="K536" s="112"/>
      <c r="L536" s="112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67"/>
    </row>
    <row r="537" spans="1:25" s="6" customFormat="1" ht="46.5" customHeight="1">
      <c r="A537" s="10"/>
      <c r="B537" s="11"/>
      <c r="C537" s="11"/>
      <c r="D537" s="44"/>
      <c r="E537" s="54" t="s">
        <v>708</v>
      </c>
      <c r="F537" s="162"/>
      <c r="G537" s="162"/>
      <c r="H537" s="162"/>
      <c r="I537" s="162"/>
      <c r="J537" s="162"/>
      <c r="K537" s="162"/>
      <c r="L537" s="162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67"/>
    </row>
    <row r="538" spans="1:25" ht="12.75" customHeight="1">
      <c r="A538" s="20"/>
      <c r="B538" s="22"/>
      <c r="C538" s="22"/>
      <c r="D538" s="52"/>
      <c r="E538" s="53" t="s">
        <v>521</v>
      </c>
      <c r="F538" s="112" t="s">
        <v>520</v>
      </c>
      <c r="G538" s="112"/>
      <c r="H538" s="112"/>
      <c r="I538" s="112"/>
      <c r="J538" s="112"/>
      <c r="K538" s="112"/>
      <c r="L538" s="112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67"/>
    </row>
    <row r="539" spans="1:25" ht="12.75" customHeight="1">
      <c r="A539" s="20"/>
      <c r="B539" s="22"/>
      <c r="C539" s="22"/>
      <c r="D539" s="52"/>
      <c r="E539" s="53" t="s">
        <v>523</v>
      </c>
      <c r="F539" s="112" t="s">
        <v>522</v>
      </c>
      <c r="G539" s="112"/>
      <c r="H539" s="112"/>
      <c r="I539" s="112"/>
      <c r="J539" s="112"/>
      <c r="K539" s="112"/>
      <c r="L539" s="112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67"/>
    </row>
    <row r="540" spans="1:25" s="6" customFormat="1" ht="46.5" customHeight="1">
      <c r="A540" s="10"/>
      <c r="B540" s="11"/>
      <c r="C540" s="11"/>
      <c r="D540" s="44"/>
      <c r="E540" s="54" t="s">
        <v>709</v>
      </c>
      <c r="F540" s="162"/>
      <c r="G540" s="162"/>
      <c r="H540" s="162"/>
      <c r="I540" s="162"/>
      <c r="J540" s="162"/>
      <c r="K540" s="162"/>
      <c r="L540" s="162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67"/>
    </row>
    <row r="541" spans="1:25" ht="12.75" customHeight="1">
      <c r="A541" s="20"/>
      <c r="B541" s="22"/>
      <c r="C541" s="22"/>
      <c r="D541" s="52"/>
      <c r="E541" s="53" t="s">
        <v>473</v>
      </c>
      <c r="F541" s="112" t="s">
        <v>474</v>
      </c>
      <c r="G541" s="112"/>
      <c r="H541" s="112"/>
      <c r="I541" s="112"/>
      <c r="J541" s="112"/>
      <c r="K541" s="112"/>
      <c r="L541" s="112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67"/>
    </row>
    <row r="542" spans="1:25" s="6" customFormat="1" ht="46.5" customHeight="1">
      <c r="A542" s="10" t="s">
        <v>345</v>
      </c>
      <c r="B542" s="11" t="s">
        <v>327</v>
      </c>
      <c r="C542" s="11" t="s">
        <v>216</v>
      </c>
      <c r="D542" s="44" t="s">
        <v>196</v>
      </c>
      <c r="E542" s="54" t="s">
        <v>346</v>
      </c>
      <c r="F542" s="162"/>
      <c r="G542" s="162"/>
      <c r="H542" s="162"/>
      <c r="I542" s="162"/>
      <c r="J542" s="162"/>
      <c r="K542" s="162"/>
      <c r="L542" s="162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67"/>
    </row>
    <row r="543" spans="1:25" ht="12.75" customHeight="1">
      <c r="A543" s="20"/>
      <c r="B543" s="22"/>
      <c r="C543" s="22"/>
      <c r="D543" s="52"/>
      <c r="E543" s="53" t="s">
        <v>201</v>
      </c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67"/>
    </row>
    <row r="544" spans="1:25" ht="12.75" customHeight="1">
      <c r="A544" s="37" t="s">
        <v>347</v>
      </c>
      <c r="B544" s="38" t="s">
        <v>327</v>
      </c>
      <c r="C544" s="38" t="s">
        <v>216</v>
      </c>
      <c r="D544" s="38" t="s">
        <v>199</v>
      </c>
      <c r="E544" s="53" t="s">
        <v>346</v>
      </c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67"/>
    </row>
    <row r="545" spans="1:25" ht="12.75" customHeight="1">
      <c r="A545" s="20"/>
      <c r="B545" s="22"/>
      <c r="C545" s="22"/>
      <c r="D545" s="52"/>
      <c r="E545" s="53" t="s">
        <v>5</v>
      </c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67"/>
    </row>
    <row r="546" spans="1:25" s="6" customFormat="1" ht="46.5" customHeight="1">
      <c r="A546" s="10"/>
      <c r="B546" s="11"/>
      <c r="C546" s="11"/>
      <c r="D546" s="44"/>
      <c r="E546" s="54" t="s">
        <v>710</v>
      </c>
      <c r="F546" s="162"/>
      <c r="G546" s="162"/>
      <c r="H546" s="162"/>
      <c r="I546" s="162"/>
      <c r="J546" s="162"/>
      <c r="K546" s="162"/>
      <c r="L546" s="162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67"/>
    </row>
    <row r="547" spans="1:25" ht="12.75" customHeight="1">
      <c r="A547" s="20"/>
      <c r="B547" s="22"/>
      <c r="C547" s="22"/>
      <c r="D547" s="52"/>
      <c r="E547" s="53" t="s">
        <v>521</v>
      </c>
      <c r="F547" s="112" t="s">
        <v>520</v>
      </c>
      <c r="G547" s="112"/>
      <c r="H547" s="112"/>
      <c r="I547" s="112"/>
      <c r="J547" s="112"/>
      <c r="K547" s="112"/>
      <c r="L547" s="112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67"/>
    </row>
    <row r="548" spans="1:25" ht="12.75" customHeight="1">
      <c r="A548" s="20"/>
      <c r="B548" s="22"/>
      <c r="C548" s="22"/>
      <c r="D548" s="52"/>
      <c r="E548" s="53" t="s">
        <v>523</v>
      </c>
      <c r="F548" s="112" t="s">
        <v>522</v>
      </c>
      <c r="G548" s="112"/>
      <c r="H548" s="112"/>
      <c r="I548" s="112"/>
      <c r="J548" s="112"/>
      <c r="K548" s="112"/>
      <c r="L548" s="112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67"/>
    </row>
    <row r="549" spans="1:25" s="6" customFormat="1" ht="46.5" customHeight="1">
      <c r="A549" s="10"/>
      <c r="B549" s="11"/>
      <c r="C549" s="11"/>
      <c r="D549" s="44"/>
      <c r="E549" s="54" t="s">
        <v>711</v>
      </c>
      <c r="F549" s="162"/>
      <c r="G549" s="162"/>
      <c r="H549" s="162"/>
      <c r="I549" s="162"/>
      <c r="J549" s="162"/>
      <c r="K549" s="162"/>
      <c r="L549" s="162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67"/>
    </row>
    <row r="550" spans="1:25" ht="12.75" customHeight="1">
      <c r="A550" s="20"/>
      <c r="B550" s="22"/>
      <c r="C550" s="22"/>
      <c r="D550" s="52"/>
      <c r="E550" s="53" t="s">
        <v>420</v>
      </c>
      <c r="F550" s="112" t="s">
        <v>421</v>
      </c>
      <c r="G550" s="112"/>
      <c r="H550" s="112"/>
      <c r="I550" s="112"/>
      <c r="J550" s="112"/>
      <c r="K550" s="112"/>
      <c r="L550" s="112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67"/>
    </row>
    <row r="551" spans="1:25" s="6" customFormat="1" ht="46.5" customHeight="1">
      <c r="A551" s="10"/>
      <c r="B551" s="11"/>
      <c r="C551" s="11"/>
      <c r="D551" s="44"/>
      <c r="E551" s="54" t="s">
        <v>712</v>
      </c>
      <c r="F551" s="162"/>
      <c r="G551" s="162"/>
      <c r="H551" s="162"/>
      <c r="I551" s="162"/>
      <c r="J551" s="162"/>
      <c r="K551" s="162"/>
      <c r="L551" s="162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67"/>
    </row>
    <row r="552" spans="1:25" ht="12.75" customHeight="1">
      <c r="A552" s="20"/>
      <c r="B552" s="22"/>
      <c r="C552" s="22"/>
      <c r="D552" s="52"/>
      <c r="E552" s="53" t="s">
        <v>467</v>
      </c>
      <c r="F552" s="112" t="s">
        <v>468</v>
      </c>
      <c r="G552" s="112"/>
      <c r="H552" s="112"/>
      <c r="I552" s="112"/>
      <c r="J552" s="112"/>
      <c r="K552" s="112"/>
      <c r="L552" s="112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67"/>
    </row>
    <row r="553" spans="1:25" s="6" customFormat="1" ht="46.5" customHeight="1">
      <c r="A553" s="10"/>
      <c r="B553" s="11"/>
      <c r="C553" s="11"/>
      <c r="D553" s="44"/>
      <c r="E553" s="54" t="s">
        <v>713</v>
      </c>
      <c r="F553" s="162"/>
      <c r="G553" s="162"/>
      <c r="H553" s="162"/>
      <c r="I553" s="162"/>
      <c r="J553" s="162"/>
      <c r="K553" s="162"/>
      <c r="L553" s="162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67"/>
    </row>
    <row r="554" spans="1:25" ht="12.75" customHeight="1">
      <c r="A554" s="20"/>
      <c r="B554" s="22"/>
      <c r="C554" s="22"/>
      <c r="D554" s="52"/>
      <c r="E554" s="53" t="s">
        <v>412</v>
      </c>
      <c r="F554" s="112" t="s">
        <v>411</v>
      </c>
      <c r="G554" s="112"/>
      <c r="H554" s="112"/>
      <c r="I554" s="112"/>
      <c r="J554" s="112"/>
      <c r="K554" s="112"/>
      <c r="L554" s="112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67"/>
    </row>
    <row r="555" spans="1:25" s="6" customFormat="1" ht="46.5" customHeight="1">
      <c r="A555" s="10" t="s">
        <v>348</v>
      </c>
      <c r="B555" s="11" t="s">
        <v>349</v>
      </c>
      <c r="C555" s="11" t="s">
        <v>196</v>
      </c>
      <c r="D555" s="44" t="s">
        <v>196</v>
      </c>
      <c r="E555" s="54" t="s">
        <v>350</v>
      </c>
      <c r="F555" s="162"/>
      <c r="G555" s="73">
        <v>5457.4</v>
      </c>
      <c r="H555" s="73">
        <v>5457.4</v>
      </c>
      <c r="I555" s="162">
        <v>0</v>
      </c>
      <c r="J555" s="162">
        <v>5140</v>
      </c>
      <c r="K555" s="162">
        <v>5140</v>
      </c>
      <c r="L555" s="162">
        <v>0</v>
      </c>
      <c r="M555" s="96">
        <v>6000</v>
      </c>
      <c r="N555" s="162">
        <v>6000</v>
      </c>
      <c r="O555" s="96">
        <v>0</v>
      </c>
      <c r="P555" s="96">
        <f>SUM(M555-J555)</f>
        <v>860</v>
      </c>
      <c r="Q555" s="96">
        <f>SUM(N555-K555)</f>
        <v>860</v>
      </c>
      <c r="R555" s="96">
        <f>SUM(O555-L555)</f>
        <v>0</v>
      </c>
      <c r="S555" s="96">
        <v>6500</v>
      </c>
      <c r="T555" s="96">
        <v>6500</v>
      </c>
      <c r="U555" s="96">
        <v>0</v>
      </c>
      <c r="V555" s="96">
        <v>7200</v>
      </c>
      <c r="W555" s="96">
        <v>7200</v>
      </c>
      <c r="X555" s="96">
        <v>0</v>
      </c>
      <c r="Y555" s="67"/>
    </row>
    <row r="556" spans="1:25" ht="12.75" customHeight="1">
      <c r="A556" s="20"/>
      <c r="B556" s="22"/>
      <c r="C556" s="22"/>
      <c r="D556" s="52"/>
      <c r="E556" s="53" t="s">
        <v>5</v>
      </c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67"/>
    </row>
    <row r="557" spans="1:25" s="6" customFormat="1" ht="46.5" customHeight="1">
      <c r="A557" s="10" t="s">
        <v>351</v>
      </c>
      <c r="B557" s="11" t="s">
        <v>349</v>
      </c>
      <c r="C557" s="11" t="s">
        <v>205</v>
      </c>
      <c r="D557" s="44" t="s">
        <v>196</v>
      </c>
      <c r="E557" s="54" t="s">
        <v>352</v>
      </c>
      <c r="F557" s="162"/>
      <c r="G557" s="162"/>
      <c r="H557" s="162"/>
      <c r="I557" s="162"/>
      <c r="J557" s="162"/>
      <c r="K557" s="162"/>
      <c r="L557" s="162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67"/>
    </row>
    <row r="558" spans="1:25" ht="12.75" customHeight="1">
      <c r="A558" s="20"/>
      <c r="B558" s="22"/>
      <c r="C558" s="22"/>
      <c r="D558" s="52"/>
      <c r="E558" s="53" t="s">
        <v>201</v>
      </c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67"/>
    </row>
    <row r="559" spans="1:25" ht="12.75" customHeight="1">
      <c r="A559" s="37" t="s">
        <v>353</v>
      </c>
      <c r="B559" s="38" t="s">
        <v>349</v>
      </c>
      <c r="C559" s="38" t="s">
        <v>205</v>
      </c>
      <c r="D559" s="38" t="s">
        <v>199</v>
      </c>
      <c r="E559" s="53" t="s">
        <v>352</v>
      </c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67"/>
    </row>
    <row r="560" spans="1:25" ht="12.75" customHeight="1">
      <c r="A560" s="20"/>
      <c r="B560" s="22"/>
      <c r="C560" s="22"/>
      <c r="D560" s="52"/>
      <c r="E560" s="53" t="s">
        <v>5</v>
      </c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67"/>
    </row>
    <row r="561" spans="1:25" s="6" customFormat="1" ht="46.5" customHeight="1">
      <c r="A561" s="10"/>
      <c r="B561" s="11"/>
      <c r="C561" s="11"/>
      <c r="D561" s="44"/>
      <c r="E561" s="54" t="s">
        <v>714</v>
      </c>
      <c r="F561" s="162"/>
      <c r="G561" s="162"/>
      <c r="H561" s="162"/>
      <c r="I561" s="162"/>
      <c r="J561" s="162"/>
      <c r="K561" s="162"/>
      <c r="L561" s="162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67"/>
    </row>
    <row r="562" spans="1:25" ht="12.75" customHeight="1">
      <c r="A562" s="20"/>
      <c r="B562" s="22"/>
      <c r="C562" s="22"/>
      <c r="D562" s="52"/>
      <c r="E562" s="53" t="s">
        <v>420</v>
      </c>
      <c r="F562" s="112" t="s">
        <v>421</v>
      </c>
      <c r="G562" s="112"/>
      <c r="H562" s="112"/>
      <c r="I562" s="112"/>
      <c r="J562" s="112"/>
      <c r="K562" s="112"/>
      <c r="L562" s="112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67"/>
    </row>
    <row r="563" spans="1:25" s="6" customFormat="1" ht="46.5" customHeight="1">
      <c r="A563" s="10" t="s">
        <v>354</v>
      </c>
      <c r="B563" s="11" t="s">
        <v>349</v>
      </c>
      <c r="C563" s="11" t="s">
        <v>239</v>
      </c>
      <c r="D563" s="44" t="s">
        <v>196</v>
      </c>
      <c r="E563" s="54" t="s">
        <v>355</v>
      </c>
      <c r="F563" s="162"/>
      <c r="G563" s="162"/>
      <c r="H563" s="162"/>
      <c r="I563" s="162"/>
      <c r="J563" s="162"/>
      <c r="K563" s="162"/>
      <c r="L563" s="162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67"/>
    </row>
    <row r="564" spans="1:25" ht="12.75" customHeight="1">
      <c r="A564" s="20"/>
      <c r="B564" s="22"/>
      <c r="C564" s="22"/>
      <c r="D564" s="52"/>
      <c r="E564" s="53" t="s">
        <v>201</v>
      </c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67"/>
    </row>
    <row r="565" spans="1:25" ht="22.5" customHeight="1">
      <c r="A565" s="37" t="s">
        <v>356</v>
      </c>
      <c r="B565" s="38" t="s">
        <v>349</v>
      </c>
      <c r="C565" s="38" t="s">
        <v>239</v>
      </c>
      <c r="D565" s="38" t="s">
        <v>199</v>
      </c>
      <c r="E565" s="53" t="s">
        <v>355</v>
      </c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67"/>
    </row>
    <row r="566" spans="1:25" ht="12.75" customHeight="1">
      <c r="A566" s="20"/>
      <c r="B566" s="22"/>
      <c r="C566" s="22"/>
      <c r="D566" s="52"/>
      <c r="E566" s="53" t="s">
        <v>5</v>
      </c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67"/>
    </row>
    <row r="567" spans="1:25" s="6" customFormat="1" ht="46.5" customHeight="1">
      <c r="A567" s="10"/>
      <c r="B567" s="11"/>
      <c r="C567" s="11"/>
      <c r="D567" s="44"/>
      <c r="E567" s="54" t="s">
        <v>715</v>
      </c>
      <c r="F567" s="162"/>
      <c r="G567" s="162"/>
      <c r="H567" s="162"/>
      <c r="I567" s="162"/>
      <c r="J567" s="162"/>
      <c r="K567" s="162"/>
      <c r="L567" s="162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67"/>
    </row>
    <row r="568" spans="1:25" ht="12.75" customHeight="1">
      <c r="A568" s="20"/>
      <c r="B568" s="22"/>
      <c r="C568" s="22"/>
      <c r="D568" s="52"/>
      <c r="E568" s="53" t="s">
        <v>398</v>
      </c>
      <c r="F568" s="112" t="s">
        <v>397</v>
      </c>
      <c r="G568" s="112"/>
      <c r="H568" s="112"/>
      <c r="I568" s="112"/>
      <c r="J568" s="112"/>
      <c r="K568" s="112"/>
      <c r="L568" s="112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67"/>
    </row>
    <row r="569" spans="1:25" ht="12.75" customHeight="1">
      <c r="A569" s="20"/>
      <c r="B569" s="22"/>
      <c r="C569" s="22"/>
      <c r="D569" s="52"/>
      <c r="E569" s="53" t="s">
        <v>435</v>
      </c>
      <c r="F569" s="112" t="s">
        <v>434</v>
      </c>
      <c r="G569" s="112"/>
      <c r="H569" s="112"/>
      <c r="I569" s="112"/>
      <c r="J569" s="112"/>
      <c r="K569" s="112"/>
      <c r="L569" s="112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67"/>
    </row>
    <row r="570" spans="1:25" s="6" customFormat="1" ht="46.5" customHeight="1">
      <c r="A570" s="10"/>
      <c r="B570" s="11"/>
      <c r="C570" s="11"/>
      <c r="D570" s="44"/>
      <c r="E570" s="54" t="s">
        <v>716</v>
      </c>
      <c r="F570" s="162"/>
      <c r="G570" s="162"/>
      <c r="H570" s="162"/>
      <c r="I570" s="162"/>
      <c r="J570" s="162"/>
      <c r="K570" s="162"/>
      <c r="L570" s="162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67"/>
    </row>
    <row r="571" spans="1:25" ht="12.75" customHeight="1">
      <c r="A571" s="20"/>
      <c r="B571" s="22"/>
      <c r="C571" s="22"/>
      <c r="D571" s="52"/>
      <c r="E571" s="53" t="s">
        <v>495</v>
      </c>
      <c r="F571" s="112" t="s">
        <v>496</v>
      </c>
      <c r="G571" s="112"/>
      <c r="H571" s="112"/>
      <c r="I571" s="112"/>
      <c r="J571" s="112"/>
      <c r="K571" s="112"/>
      <c r="L571" s="112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67"/>
    </row>
    <row r="572" spans="1:25" s="6" customFormat="1" ht="46.5" customHeight="1">
      <c r="A572" s="10" t="s">
        <v>357</v>
      </c>
      <c r="B572" s="11" t="s">
        <v>349</v>
      </c>
      <c r="C572" s="11" t="s">
        <v>252</v>
      </c>
      <c r="D572" s="44" t="s">
        <v>196</v>
      </c>
      <c r="E572" s="54" t="s">
        <v>358</v>
      </c>
      <c r="F572" s="162"/>
      <c r="G572" s="162"/>
      <c r="H572" s="162"/>
      <c r="I572" s="162"/>
      <c r="J572" s="162"/>
      <c r="K572" s="162"/>
      <c r="L572" s="162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67"/>
    </row>
    <row r="573" spans="1:25" ht="12.75" customHeight="1">
      <c r="A573" s="20"/>
      <c r="B573" s="22"/>
      <c r="C573" s="22"/>
      <c r="D573" s="52"/>
      <c r="E573" s="53" t="s">
        <v>201</v>
      </c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67"/>
    </row>
    <row r="574" spans="1:25" ht="24" customHeight="1">
      <c r="A574" s="37" t="s">
        <v>359</v>
      </c>
      <c r="B574" s="38" t="s">
        <v>349</v>
      </c>
      <c r="C574" s="38" t="s">
        <v>252</v>
      </c>
      <c r="D574" s="38" t="s">
        <v>199</v>
      </c>
      <c r="E574" s="53" t="s">
        <v>358</v>
      </c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67"/>
    </row>
    <row r="575" spans="1:25" ht="12.75" customHeight="1">
      <c r="A575" s="20"/>
      <c r="B575" s="22"/>
      <c r="C575" s="22"/>
      <c r="D575" s="52"/>
      <c r="E575" s="53" t="s">
        <v>5</v>
      </c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67"/>
    </row>
    <row r="576" spans="1:25" s="6" customFormat="1" ht="60" customHeight="1">
      <c r="A576" s="10"/>
      <c r="B576" s="11"/>
      <c r="C576" s="11"/>
      <c r="D576" s="44"/>
      <c r="E576" s="54" t="s">
        <v>717</v>
      </c>
      <c r="F576" s="162"/>
      <c r="G576" s="162"/>
      <c r="H576" s="162"/>
      <c r="I576" s="162"/>
      <c r="J576" s="162"/>
      <c r="K576" s="162"/>
      <c r="L576" s="162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67"/>
    </row>
    <row r="577" spans="1:25" ht="12.75" customHeight="1">
      <c r="A577" s="20"/>
      <c r="B577" s="22"/>
      <c r="C577" s="22"/>
      <c r="D577" s="52"/>
      <c r="E577" s="53" t="s">
        <v>412</v>
      </c>
      <c r="F577" s="112" t="s">
        <v>411</v>
      </c>
      <c r="G577" s="112"/>
      <c r="H577" s="112"/>
      <c r="I577" s="112"/>
      <c r="J577" s="112"/>
      <c r="K577" s="112"/>
      <c r="L577" s="112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67"/>
    </row>
    <row r="578" spans="1:25" ht="12.75" customHeight="1">
      <c r="A578" s="20"/>
      <c r="B578" s="22"/>
      <c r="C578" s="22"/>
      <c r="D578" s="52"/>
      <c r="E578" s="53" t="s">
        <v>416</v>
      </c>
      <c r="F578" s="112" t="s">
        <v>415</v>
      </c>
      <c r="G578" s="112"/>
      <c r="H578" s="112"/>
      <c r="I578" s="112"/>
      <c r="J578" s="112"/>
      <c r="K578" s="112"/>
      <c r="L578" s="112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67"/>
    </row>
    <row r="579" spans="1:25" ht="12.75" customHeight="1">
      <c r="A579" s="20"/>
      <c r="B579" s="22"/>
      <c r="C579" s="22"/>
      <c r="D579" s="52"/>
      <c r="E579" s="53" t="s">
        <v>420</v>
      </c>
      <c r="F579" s="112" t="s">
        <v>421</v>
      </c>
      <c r="G579" s="112"/>
      <c r="H579" s="112"/>
      <c r="I579" s="112"/>
      <c r="J579" s="112"/>
      <c r="K579" s="112"/>
      <c r="L579" s="112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67"/>
    </row>
    <row r="580" spans="1:25" ht="12.75" customHeight="1">
      <c r="A580" s="20"/>
      <c r="B580" s="22"/>
      <c r="C580" s="22"/>
      <c r="D580" s="52"/>
      <c r="E580" s="53" t="s">
        <v>529</v>
      </c>
      <c r="F580" s="112" t="s">
        <v>528</v>
      </c>
      <c r="G580" s="112"/>
      <c r="H580" s="112"/>
      <c r="I580" s="112"/>
      <c r="J580" s="112"/>
      <c r="K580" s="112"/>
      <c r="L580" s="112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67"/>
    </row>
    <row r="581" spans="1:25" s="6" customFormat="1" ht="46.5" customHeight="1">
      <c r="A581" s="10"/>
      <c r="B581" s="11"/>
      <c r="C581" s="11"/>
      <c r="D581" s="44"/>
      <c r="E581" s="54" t="s">
        <v>718</v>
      </c>
      <c r="F581" s="162"/>
      <c r="G581" s="162"/>
      <c r="H581" s="162"/>
      <c r="I581" s="162"/>
      <c r="J581" s="162"/>
      <c r="K581" s="162"/>
      <c r="L581" s="162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67"/>
    </row>
    <row r="582" spans="1:25" ht="12.75" customHeight="1">
      <c r="A582" s="20"/>
      <c r="B582" s="22"/>
      <c r="C582" s="22"/>
      <c r="D582" s="52"/>
      <c r="E582" s="53" t="s">
        <v>420</v>
      </c>
      <c r="F582" s="112" t="s">
        <v>421</v>
      </c>
      <c r="G582" s="112"/>
      <c r="H582" s="112"/>
      <c r="I582" s="112"/>
      <c r="J582" s="112"/>
      <c r="K582" s="112"/>
      <c r="L582" s="112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67"/>
    </row>
    <row r="583" spans="1:25" ht="12.75" customHeight="1">
      <c r="A583" s="20"/>
      <c r="B583" s="22"/>
      <c r="C583" s="22"/>
      <c r="D583" s="52"/>
      <c r="E583" s="53" t="s">
        <v>439</v>
      </c>
      <c r="F583" s="112" t="s">
        <v>438</v>
      </c>
      <c r="G583" s="112"/>
      <c r="H583" s="112"/>
      <c r="I583" s="112"/>
      <c r="J583" s="112"/>
      <c r="K583" s="112"/>
      <c r="L583" s="112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67"/>
    </row>
    <row r="584" spans="1:25" ht="12.75" customHeight="1">
      <c r="A584" s="20"/>
      <c r="B584" s="22"/>
      <c r="C584" s="22"/>
      <c r="D584" s="52"/>
      <c r="E584" s="53" t="s">
        <v>505</v>
      </c>
      <c r="F584" s="112" t="s">
        <v>506</v>
      </c>
      <c r="G584" s="112"/>
      <c r="H584" s="112"/>
      <c r="I584" s="112"/>
      <c r="J584" s="112"/>
      <c r="K584" s="112"/>
      <c r="L584" s="112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67"/>
    </row>
    <row r="585" spans="1:25" s="6" customFormat="1" ht="46.5" customHeight="1">
      <c r="A585" s="10"/>
      <c r="B585" s="11"/>
      <c r="C585" s="11"/>
      <c r="D585" s="44"/>
      <c r="E585" s="54" t="s">
        <v>719</v>
      </c>
      <c r="F585" s="162"/>
      <c r="G585" s="162"/>
      <c r="H585" s="162"/>
      <c r="I585" s="162"/>
      <c r="J585" s="162"/>
      <c r="K585" s="162"/>
      <c r="L585" s="162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67"/>
    </row>
    <row r="586" spans="1:25" ht="12.75" customHeight="1">
      <c r="A586" s="20"/>
      <c r="B586" s="22"/>
      <c r="C586" s="22"/>
      <c r="D586" s="52"/>
      <c r="E586" s="53" t="s">
        <v>495</v>
      </c>
      <c r="F586" s="112" t="s">
        <v>496</v>
      </c>
      <c r="G586" s="112"/>
      <c r="H586" s="112"/>
      <c r="I586" s="112"/>
      <c r="J586" s="112"/>
      <c r="K586" s="112"/>
      <c r="L586" s="112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67"/>
    </row>
    <row r="587" spans="1:25" s="6" customFormat="1" ht="46.5" customHeight="1">
      <c r="A587" s="10"/>
      <c r="B587" s="11"/>
      <c r="C587" s="11"/>
      <c r="D587" s="44"/>
      <c r="E587" s="54" t="s">
        <v>720</v>
      </c>
      <c r="F587" s="162"/>
      <c r="G587" s="162"/>
      <c r="H587" s="162"/>
      <c r="I587" s="162"/>
      <c r="J587" s="162"/>
      <c r="K587" s="162"/>
      <c r="L587" s="162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67"/>
    </row>
    <row r="588" spans="1:25" ht="12.75" customHeight="1">
      <c r="A588" s="20"/>
      <c r="B588" s="22"/>
      <c r="C588" s="22"/>
      <c r="D588" s="52"/>
      <c r="E588" s="53" t="s">
        <v>398</v>
      </c>
      <c r="F588" s="112" t="s">
        <v>397</v>
      </c>
      <c r="G588" s="112"/>
      <c r="H588" s="112"/>
      <c r="I588" s="112"/>
      <c r="J588" s="112"/>
      <c r="K588" s="112"/>
      <c r="L588" s="112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67"/>
    </row>
    <row r="589" spans="1:25" ht="12.75" customHeight="1">
      <c r="A589" s="20"/>
      <c r="B589" s="22"/>
      <c r="C589" s="22"/>
      <c r="D589" s="52"/>
      <c r="E589" s="53" t="s">
        <v>420</v>
      </c>
      <c r="F589" s="112" t="s">
        <v>421</v>
      </c>
      <c r="G589" s="112"/>
      <c r="H589" s="112"/>
      <c r="I589" s="112"/>
      <c r="J589" s="112"/>
      <c r="K589" s="112"/>
      <c r="L589" s="112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67"/>
    </row>
    <row r="590" spans="1:25" ht="12.75" customHeight="1">
      <c r="A590" s="20"/>
      <c r="B590" s="22"/>
      <c r="C590" s="22"/>
      <c r="D590" s="52"/>
      <c r="E590" s="53" t="s">
        <v>425</v>
      </c>
      <c r="F590" s="112" t="s">
        <v>424</v>
      </c>
      <c r="G590" s="112"/>
      <c r="H590" s="112"/>
      <c r="I590" s="112"/>
      <c r="J590" s="112"/>
      <c r="K590" s="112"/>
      <c r="L590" s="112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67"/>
    </row>
    <row r="591" spans="1:25" s="6" customFormat="1" ht="46.5" customHeight="1">
      <c r="A591" s="10"/>
      <c r="B591" s="11"/>
      <c r="C591" s="11"/>
      <c r="D591" s="44"/>
      <c r="E591" s="54" t="s">
        <v>721</v>
      </c>
      <c r="F591" s="162"/>
      <c r="G591" s="162"/>
      <c r="H591" s="162"/>
      <c r="I591" s="162"/>
      <c r="J591" s="162"/>
      <c r="K591" s="162"/>
      <c r="L591" s="162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67"/>
    </row>
    <row r="592" spans="1:25" ht="12.75" customHeight="1">
      <c r="A592" s="20"/>
      <c r="B592" s="22"/>
      <c r="C592" s="22"/>
      <c r="D592" s="52"/>
      <c r="E592" s="53" t="s">
        <v>420</v>
      </c>
      <c r="F592" s="112" t="s">
        <v>421</v>
      </c>
      <c r="G592" s="112"/>
      <c r="H592" s="112"/>
      <c r="I592" s="112"/>
      <c r="J592" s="112"/>
      <c r="K592" s="112"/>
      <c r="L592" s="112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67"/>
    </row>
    <row r="593" spans="1:25" ht="12.75" customHeight="1">
      <c r="A593" s="20"/>
      <c r="B593" s="22"/>
      <c r="C593" s="22"/>
      <c r="D593" s="52"/>
      <c r="E593" s="53" t="s">
        <v>439</v>
      </c>
      <c r="F593" s="112" t="s">
        <v>438</v>
      </c>
      <c r="G593" s="112"/>
      <c r="H593" s="112"/>
      <c r="I593" s="112"/>
      <c r="J593" s="112"/>
      <c r="K593" s="112"/>
      <c r="L593" s="112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67"/>
    </row>
    <row r="594" spans="1:25" ht="12.75" customHeight="1">
      <c r="A594" s="20"/>
      <c r="B594" s="22"/>
      <c r="C594" s="22"/>
      <c r="D594" s="52"/>
      <c r="E594" s="53" t="s">
        <v>505</v>
      </c>
      <c r="F594" s="112" t="s">
        <v>506</v>
      </c>
      <c r="G594" s="112"/>
      <c r="H594" s="112"/>
      <c r="I594" s="112"/>
      <c r="J594" s="112"/>
      <c r="K594" s="112"/>
      <c r="L594" s="112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67"/>
    </row>
    <row r="595" spans="1:25" s="6" customFormat="1" ht="46.5" customHeight="1">
      <c r="A595" s="10"/>
      <c r="B595" s="11"/>
      <c r="C595" s="11"/>
      <c r="D595" s="44"/>
      <c r="E595" s="54" t="s">
        <v>722</v>
      </c>
      <c r="F595" s="162"/>
      <c r="G595" s="162"/>
      <c r="H595" s="162"/>
      <c r="I595" s="162"/>
      <c r="J595" s="162"/>
      <c r="K595" s="162"/>
      <c r="L595" s="162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67"/>
    </row>
    <row r="596" spans="1:25" ht="12.75" customHeight="1">
      <c r="A596" s="20"/>
      <c r="B596" s="22"/>
      <c r="C596" s="22"/>
      <c r="D596" s="52"/>
      <c r="E596" s="53" t="s">
        <v>485</v>
      </c>
      <c r="F596" s="112" t="s">
        <v>486</v>
      </c>
      <c r="G596" s="112"/>
      <c r="H596" s="112"/>
      <c r="I596" s="112"/>
      <c r="J596" s="112"/>
      <c r="K596" s="112"/>
      <c r="L596" s="112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67"/>
    </row>
    <row r="597" spans="1:25" ht="12.75" customHeight="1">
      <c r="A597" s="20"/>
      <c r="B597" s="22"/>
      <c r="C597" s="22"/>
      <c r="D597" s="52"/>
      <c r="E597" s="53" t="s">
        <v>505</v>
      </c>
      <c r="F597" s="112" t="s">
        <v>506</v>
      </c>
      <c r="G597" s="112"/>
      <c r="H597" s="112"/>
      <c r="I597" s="112"/>
      <c r="J597" s="112"/>
      <c r="K597" s="112"/>
      <c r="L597" s="112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67"/>
    </row>
    <row r="598" spans="1:25" s="6" customFormat="1" ht="51" customHeight="1">
      <c r="A598" s="10"/>
      <c r="B598" s="11"/>
      <c r="C598" s="11"/>
      <c r="D598" s="44"/>
      <c r="E598" s="54" t="s">
        <v>723</v>
      </c>
      <c r="F598" s="162"/>
      <c r="G598" s="73">
        <v>5457.4</v>
      </c>
      <c r="H598" s="73">
        <v>5457.4</v>
      </c>
      <c r="I598" s="162">
        <v>0</v>
      </c>
      <c r="J598" s="162">
        <v>5140</v>
      </c>
      <c r="K598" s="162">
        <v>5140</v>
      </c>
      <c r="L598" s="162">
        <v>0</v>
      </c>
      <c r="M598" s="96">
        <v>6000</v>
      </c>
      <c r="N598" s="162">
        <v>6000</v>
      </c>
      <c r="O598" s="96">
        <v>0</v>
      </c>
      <c r="P598" s="96">
        <f aca="true" t="shared" si="38" ref="P598:R599">SUM(M598-J598)</f>
        <v>860</v>
      </c>
      <c r="Q598" s="96">
        <f t="shared" si="38"/>
        <v>860</v>
      </c>
      <c r="R598" s="96">
        <f t="shared" si="38"/>
        <v>0</v>
      </c>
      <c r="S598" s="96">
        <v>6500</v>
      </c>
      <c r="T598" s="96">
        <v>6500</v>
      </c>
      <c r="U598" s="96">
        <v>0</v>
      </c>
      <c r="V598" s="96">
        <v>7200</v>
      </c>
      <c r="W598" s="96">
        <v>7200</v>
      </c>
      <c r="X598" s="96">
        <v>0</v>
      </c>
      <c r="Y598" s="67"/>
    </row>
    <row r="599" spans="1:25" ht="12.75" customHeight="1">
      <c r="A599" s="20"/>
      <c r="B599" s="22"/>
      <c r="C599" s="22"/>
      <c r="D599" s="52"/>
      <c r="E599" s="53" t="s">
        <v>398</v>
      </c>
      <c r="F599" s="112" t="s">
        <v>397</v>
      </c>
      <c r="G599" s="175">
        <v>2640</v>
      </c>
      <c r="H599" s="112"/>
      <c r="I599" s="112"/>
      <c r="J599" s="90">
        <v>2640</v>
      </c>
      <c r="K599" s="90">
        <v>2640</v>
      </c>
      <c r="L599" s="90">
        <v>0</v>
      </c>
      <c r="M599" s="96">
        <v>3000</v>
      </c>
      <c r="N599" s="90">
        <v>3000</v>
      </c>
      <c r="O599" s="96">
        <v>0</v>
      </c>
      <c r="P599" s="96">
        <f t="shared" si="38"/>
        <v>360</v>
      </c>
      <c r="Q599" s="96">
        <f t="shared" si="38"/>
        <v>360</v>
      </c>
      <c r="R599" s="96">
        <f t="shared" si="38"/>
        <v>0</v>
      </c>
      <c r="S599" s="96">
        <v>3000</v>
      </c>
      <c r="T599" s="96">
        <v>3000</v>
      </c>
      <c r="U599" s="96">
        <v>0</v>
      </c>
      <c r="V599" s="96">
        <v>3200</v>
      </c>
      <c r="W599" s="96">
        <v>3200</v>
      </c>
      <c r="X599" s="96">
        <v>0</v>
      </c>
      <c r="Y599" s="67"/>
    </row>
    <row r="600" spans="1:25" ht="12.75" customHeight="1">
      <c r="A600" s="20"/>
      <c r="B600" s="22"/>
      <c r="C600" s="22"/>
      <c r="D600" s="52"/>
      <c r="E600" s="53" t="s">
        <v>420</v>
      </c>
      <c r="F600" s="112" t="s">
        <v>421</v>
      </c>
      <c r="G600" s="112"/>
      <c r="H600" s="112"/>
      <c r="I600" s="112"/>
      <c r="J600" s="90"/>
      <c r="K600" s="90"/>
      <c r="L600" s="90"/>
      <c r="M600" s="96"/>
      <c r="N600" s="90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67"/>
    </row>
    <row r="601" spans="1:25" ht="12.75" customHeight="1">
      <c r="A601" s="20"/>
      <c r="B601" s="22"/>
      <c r="C601" s="22"/>
      <c r="D601" s="52"/>
      <c r="E601" s="53" t="s">
        <v>439</v>
      </c>
      <c r="F601" s="112" t="s">
        <v>438</v>
      </c>
      <c r="G601" s="112"/>
      <c r="H601" s="112"/>
      <c r="I601" s="112"/>
      <c r="J601" s="90"/>
      <c r="K601" s="90"/>
      <c r="L601" s="90"/>
      <c r="M601" s="96"/>
      <c r="N601" s="90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67"/>
    </row>
    <row r="602" spans="1:25" ht="12.75" customHeight="1">
      <c r="A602" s="20"/>
      <c r="B602" s="22"/>
      <c r="C602" s="22"/>
      <c r="D602" s="52"/>
      <c r="E602" s="53" t="s">
        <v>488</v>
      </c>
      <c r="F602" s="112" t="s">
        <v>489</v>
      </c>
      <c r="G602" s="73">
        <v>5457.4</v>
      </c>
      <c r="H602" s="73">
        <v>5457.4</v>
      </c>
      <c r="I602" s="162">
        <v>0</v>
      </c>
      <c r="J602" s="90">
        <v>2500</v>
      </c>
      <c r="K602" s="90">
        <v>2500</v>
      </c>
      <c r="L602" s="90">
        <v>0</v>
      </c>
      <c r="M602" s="96">
        <v>3000</v>
      </c>
      <c r="N602" s="90">
        <v>3000</v>
      </c>
      <c r="O602" s="96">
        <v>0</v>
      </c>
      <c r="P602" s="96">
        <f>SUM(M602-J602)</f>
        <v>500</v>
      </c>
      <c r="Q602" s="96">
        <f>SUM(N602-K602)</f>
        <v>500</v>
      </c>
      <c r="R602" s="96">
        <f>SUM(O602-L602)</f>
        <v>0</v>
      </c>
      <c r="S602" s="96">
        <v>3500</v>
      </c>
      <c r="T602" s="96">
        <v>3500</v>
      </c>
      <c r="U602" s="96">
        <v>0</v>
      </c>
      <c r="V602" s="96">
        <v>4000</v>
      </c>
      <c r="W602" s="96">
        <v>4000</v>
      </c>
      <c r="X602" s="96">
        <v>0</v>
      </c>
      <c r="Y602" s="67"/>
    </row>
    <row r="603" spans="1:25" ht="12.75" customHeight="1">
      <c r="A603" s="20"/>
      <c r="B603" s="22"/>
      <c r="C603" s="22"/>
      <c r="D603" s="52"/>
      <c r="E603" s="53" t="s">
        <v>505</v>
      </c>
      <c r="F603" s="112" t="s">
        <v>506</v>
      </c>
      <c r="G603" s="112"/>
      <c r="H603" s="112"/>
      <c r="I603" s="112"/>
      <c r="J603" s="112"/>
      <c r="K603" s="112"/>
      <c r="L603" s="112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67"/>
    </row>
    <row r="604" spans="1:25" s="6" customFormat="1" ht="46.5" customHeight="1">
      <c r="A604" s="10" t="s">
        <v>360</v>
      </c>
      <c r="B604" s="11" t="s">
        <v>349</v>
      </c>
      <c r="C604" s="11" t="s">
        <v>257</v>
      </c>
      <c r="D604" s="44" t="s">
        <v>196</v>
      </c>
      <c r="E604" s="54" t="s">
        <v>361</v>
      </c>
      <c r="F604" s="162"/>
      <c r="G604" s="162"/>
      <c r="H604" s="162"/>
      <c r="I604" s="162"/>
      <c r="J604" s="162"/>
      <c r="K604" s="162"/>
      <c r="L604" s="162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67"/>
    </row>
    <row r="605" spans="1:25" ht="12.75" customHeight="1">
      <c r="A605" s="20"/>
      <c r="B605" s="22"/>
      <c r="C605" s="22"/>
      <c r="D605" s="52"/>
      <c r="E605" s="53" t="s">
        <v>201</v>
      </c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67"/>
    </row>
    <row r="606" spans="1:25" ht="12.75" customHeight="1">
      <c r="A606" s="37" t="s">
        <v>362</v>
      </c>
      <c r="B606" s="38" t="s">
        <v>349</v>
      </c>
      <c r="C606" s="38" t="s">
        <v>257</v>
      </c>
      <c r="D606" s="38" t="s">
        <v>223</v>
      </c>
      <c r="E606" s="53" t="s">
        <v>363</v>
      </c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67"/>
    </row>
    <row r="607" spans="1:25" ht="12.75" customHeight="1">
      <c r="A607" s="20"/>
      <c r="B607" s="22"/>
      <c r="C607" s="22"/>
      <c r="D607" s="52"/>
      <c r="E607" s="53" t="s">
        <v>5</v>
      </c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67"/>
    </row>
    <row r="608" spans="1:25" s="6" customFormat="1" ht="46.5" customHeight="1">
      <c r="A608" s="10"/>
      <c r="B608" s="11"/>
      <c r="C608" s="11"/>
      <c r="D608" s="44"/>
      <c r="E608" s="54" t="s">
        <v>724</v>
      </c>
      <c r="F608" s="162"/>
      <c r="G608" s="162"/>
      <c r="H608" s="162"/>
      <c r="I608" s="162"/>
      <c r="J608" s="162"/>
      <c r="K608" s="162"/>
      <c r="L608" s="162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67"/>
    </row>
    <row r="609" spans="1:25" ht="12.75" customHeight="1">
      <c r="A609" s="20"/>
      <c r="B609" s="22"/>
      <c r="C609" s="22"/>
      <c r="D609" s="52"/>
      <c r="E609" s="53" t="s">
        <v>488</v>
      </c>
      <c r="F609" s="112" t="s">
        <v>489</v>
      </c>
      <c r="G609" s="112"/>
      <c r="H609" s="112"/>
      <c r="I609" s="112"/>
      <c r="J609" s="112"/>
      <c r="K609" s="112"/>
      <c r="L609" s="112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67"/>
    </row>
    <row r="610" spans="1:25" s="6" customFormat="1" ht="46.5" customHeight="1">
      <c r="A610" s="10"/>
      <c r="B610" s="11"/>
      <c r="C610" s="11"/>
      <c r="D610" s="44"/>
      <c r="E610" s="54" t="s">
        <v>725</v>
      </c>
      <c r="F610" s="162"/>
      <c r="G610" s="162"/>
      <c r="H610" s="162"/>
      <c r="I610" s="162"/>
      <c r="J610" s="162"/>
      <c r="K610" s="162"/>
      <c r="L610" s="162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67"/>
    </row>
    <row r="611" spans="1:25" ht="12.75" customHeight="1">
      <c r="A611" s="20"/>
      <c r="B611" s="22"/>
      <c r="C611" s="22"/>
      <c r="D611" s="52"/>
      <c r="E611" s="53" t="s">
        <v>396</v>
      </c>
      <c r="F611" s="112" t="s">
        <v>395</v>
      </c>
      <c r="G611" s="112"/>
      <c r="H611" s="112"/>
      <c r="I611" s="112"/>
      <c r="J611" s="112"/>
      <c r="K611" s="112"/>
      <c r="L611" s="112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67"/>
    </row>
    <row r="612" spans="1:25" s="6" customFormat="1" ht="37.5" customHeight="1">
      <c r="A612" s="10" t="s">
        <v>364</v>
      </c>
      <c r="B612" s="11" t="s">
        <v>365</v>
      </c>
      <c r="C612" s="11" t="s">
        <v>196</v>
      </c>
      <c r="D612" s="44" t="s">
        <v>196</v>
      </c>
      <c r="E612" s="54" t="s">
        <v>366</v>
      </c>
      <c r="F612" s="162"/>
      <c r="G612" s="162">
        <v>0</v>
      </c>
      <c r="H612" s="73">
        <v>83937.4</v>
      </c>
      <c r="I612" s="162">
        <v>0</v>
      </c>
      <c r="J612" s="162"/>
      <c r="K612" s="162">
        <v>82462</v>
      </c>
      <c r="L612" s="162">
        <v>0</v>
      </c>
      <c r="M612" s="96">
        <v>0</v>
      </c>
      <c r="N612" s="96">
        <v>50977.5</v>
      </c>
      <c r="O612" s="162">
        <v>0</v>
      </c>
      <c r="P612" s="96">
        <f>SUM(M612-J612)</f>
        <v>0</v>
      </c>
      <c r="Q612" s="96">
        <f>SUM(N612-K612)</f>
        <v>-31484.5</v>
      </c>
      <c r="R612" s="96">
        <f>SUM(O612-L612)</f>
        <v>0</v>
      </c>
      <c r="S612" s="96">
        <v>0</v>
      </c>
      <c r="T612" s="96">
        <v>27084.3</v>
      </c>
      <c r="U612" s="96">
        <v>0</v>
      </c>
      <c r="V612" s="96">
        <v>0</v>
      </c>
      <c r="W612" s="96">
        <v>35692.4</v>
      </c>
      <c r="X612" s="96">
        <v>0</v>
      </c>
      <c r="Y612" s="67"/>
    </row>
    <row r="613" spans="1:25" ht="16.5" customHeight="1">
      <c r="A613" s="20"/>
      <c r="B613" s="22"/>
      <c r="C613" s="22"/>
      <c r="D613" s="52"/>
      <c r="E613" s="53" t="s">
        <v>5</v>
      </c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67"/>
    </row>
    <row r="614" spans="1:25" s="6" customFormat="1" ht="30.75" customHeight="1">
      <c r="A614" s="10" t="s">
        <v>367</v>
      </c>
      <c r="B614" s="11" t="s">
        <v>365</v>
      </c>
      <c r="C614" s="11" t="s">
        <v>199</v>
      </c>
      <c r="D614" s="44" t="s">
        <v>196</v>
      </c>
      <c r="E614" s="54" t="s">
        <v>368</v>
      </c>
      <c r="F614" s="162"/>
      <c r="G614" s="162">
        <v>0</v>
      </c>
      <c r="H614" s="73">
        <v>83937.4</v>
      </c>
      <c r="I614" s="162">
        <v>0</v>
      </c>
      <c r="J614" s="162"/>
      <c r="K614" s="162">
        <v>82462</v>
      </c>
      <c r="L614" s="162">
        <v>0</v>
      </c>
      <c r="M614" s="96">
        <v>0</v>
      </c>
      <c r="N614" s="96">
        <v>50977.5</v>
      </c>
      <c r="O614" s="162">
        <v>0</v>
      </c>
      <c r="P614" s="96">
        <f>SUM(M614-J614)</f>
        <v>0</v>
      </c>
      <c r="Q614" s="96">
        <f>SUM(N614-K614)</f>
        <v>-31484.5</v>
      </c>
      <c r="R614" s="96">
        <f>SUM(O614-L614)</f>
        <v>0</v>
      </c>
      <c r="S614" s="96">
        <v>0</v>
      </c>
      <c r="T614" s="96">
        <v>27084.3</v>
      </c>
      <c r="U614" s="96">
        <v>0</v>
      </c>
      <c r="V614" s="96">
        <v>0</v>
      </c>
      <c r="W614" s="96">
        <v>35692.4</v>
      </c>
      <c r="X614" s="96">
        <v>0</v>
      </c>
      <c r="Y614" s="67"/>
    </row>
    <row r="615" spans="1:25" ht="22.5" customHeight="1">
      <c r="A615" s="20"/>
      <c r="B615" s="22"/>
      <c r="C615" s="22"/>
      <c r="D615" s="52"/>
      <c r="E615" s="53" t="s">
        <v>201</v>
      </c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67"/>
    </row>
    <row r="616" spans="1:25" ht="18.75" customHeight="1">
      <c r="A616" s="37" t="s">
        <v>369</v>
      </c>
      <c r="B616" s="38" t="s">
        <v>365</v>
      </c>
      <c r="C616" s="38" t="s">
        <v>199</v>
      </c>
      <c r="D616" s="38" t="s">
        <v>223</v>
      </c>
      <c r="E616" s="53" t="s">
        <v>370</v>
      </c>
      <c r="F616" s="96"/>
      <c r="G616" s="73"/>
      <c r="H616" s="96"/>
      <c r="I616" s="73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67"/>
    </row>
    <row r="617" spans="1:25" ht="18.75" customHeight="1">
      <c r="A617" s="20"/>
      <c r="B617" s="22"/>
      <c r="C617" s="22"/>
      <c r="D617" s="52"/>
      <c r="E617" s="53" t="s">
        <v>5</v>
      </c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67"/>
    </row>
    <row r="618" spans="1:25" ht="18.75" customHeight="1">
      <c r="A618" s="20"/>
      <c r="B618" s="22"/>
      <c r="C618" s="22"/>
      <c r="D618" s="52"/>
      <c r="E618" s="53" t="s">
        <v>510</v>
      </c>
      <c r="F618" s="96" t="s">
        <v>511</v>
      </c>
      <c r="G618" s="162">
        <v>0</v>
      </c>
      <c r="H618" s="73">
        <v>83937.4</v>
      </c>
      <c r="I618" s="162">
        <v>0</v>
      </c>
      <c r="J618" s="162"/>
      <c r="K618" s="162">
        <v>82462</v>
      </c>
      <c r="L618" s="162">
        <v>0</v>
      </c>
      <c r="M618" s="96"/>
      <c r="N618" s="96">
        <v>50977.5</v>
      </c>
      <c r="O618" s="162">
        <v>0</v>
      </c>
      <c r="P618" s="96">
        <f aca="true" t="shared" si="39" ref="P618:R619">SUM(M618-J618)</f>
        <v>0</v>
      </c>
      <c r="Q618" s="96">
        <f t="shared" si="39"/>
        <v>-31484.5</v>
      </c>
      <c r="R618" s="96">
        <f t="shared" si="39"/>
        <v>0</v>
      </c>
      <c r="S618" s="96">
        <v>0</v>
      </c>
      <c r="T618" s="96">
        <v>27084.3</v>
      </c>
      <c r="U618" s="96">
        <v>0</v>
      </c>
      <c r="V618" s="96">
        <v>0</v>
      </c>
      <c r="W618" s="96">
        <v>35692.4</v>
      </c>
      <c r="X618" s="96">
        <v>0</v>
      </c>
      <c r="Y618" s="67"/>
    </row>
    <row r="619" spans="1:25" ht="19.5" customHeight="1" thickBot="1">
      <c r="A619" s="26"/>
      <c r="B619" s="28"/>
      <c r="C619" s="28"/>
      <c r="D619" s="58"/>
      <c r="E619" s="59" t="s">
        <v>726</v>
      </c>
      <c r="F619" s="176" t="s">
        <v>376</v>
      </c>
      <c r="G619" s="124">
        <v>83937.4</v>
      </c>
      <c r="H619" s="177">
        <v>0</v>
      </c>
      <c r="I619" s="124"/>
      <c r="J619" s="177">
        <v>82462</v>
      </c>
      <c r="K619" s="177">
        <v>0</v>
      </c>
      <c r="L619" s="177"/>
      <c r="M619" s="95">
        <v>50977.5</v>
      </c>
      <c r="N619" s="177">
        <v>0</v>
      </c>
      <c r="O619" s="177">
        <v>0</v>
      </c>
      <c r="P619" s="95">
        <f t="shared" si="39"/>
        <v>-31484.5</v>
      </c>
      <c r="Q619" s="95">
        <f t="shared" si="39"/>
        <v>0</v>
      </c>
      <c r="R619" s="95">
        <f t="shared" si="39"/>
        <v>0</v>
      </c>
      <c r="S619" s="95">
        <v>27084.3</v>
      </c>
      <c r="T619" s="95">
        <v>0</v>
      </c>
      <c r="U619" s="95">
        <v>0</v>
      </c>
      <c r="V619" s="95">
        <v>35692.4</v>
      </c>
      <c r="W619" s="95"/>
      <c r="X619" s="95">
        <v>0</v>
      </c>
      <c r="Y619" s="69"/>
    </row>
  </sheetData>
  <sheetProtection/>
  <mergeCells count="27">
    <mergeCell ref="V2:Y2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LILIT</cp:lastModifiedBy>
  <cp:lastPrinted>2022-10-17T12:11:37Z</cp:lastPrinted>
  <dcterms:created xsi:type="dcterms:W3CDTF">2022-06-16T10:33:45Z</dcterms:created>
  <dcterms:modified xsi:type="dcterms:W3CDTF">2022-10-17T12:14:10Z</dcterms:modified>
  <cp:category/>
  <cp:version/>
  <cp:contentType/>
  <cp:contentStatus/>
</cp:coreProperties>
</file>