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50" windowHeight="77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<sst xmlns="http://schemas.openxmlformats.org/spreadsheetml/2006/main" count="1710" uniqueCount="677">
  <si>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</si>
  <si>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</si>
  <si>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</si>
  <si>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</si>
  <si>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</si>
  <si>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</si>
  <si>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</si>
  <si>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</si>
  <si>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</si>
  <si>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</si>
  <si>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</si>
  <si>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</si>
  <si>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</si>
  <si>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</si>
  <si>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</si>
  <si>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</si>
  <si>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</si>
  <si>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</si>
  <si>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</si>
  <si>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</si>
  <si>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</si>
  <si>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</si>
  <si>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</si>
  <si>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</si>
  <si>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</si>
  <si>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</si>
  <si>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</si>
  <si>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</si>
  <si>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</si>
  <si>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</si>
  <si>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</si>
  <si>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</si>
  <si>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</si>
  <si>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</si>
  <si>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</si>
  <si>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</si>
  <si>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</si>
  <si>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</si>
  <si>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</si>
  <si>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</si>
  <si>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</si>
  <si>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</si>
  <si>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</si>
  <si>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</si>
  <si>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</si>
  <si>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</si>
  <si>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</si>
  <si>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</si>
  <si>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</si>
  <si>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</si>
  <si>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</si>
  <si>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</si>
  <si>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</si>
  <si>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</si>
  <si>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</si>
  <si>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</si>
  <si>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</si>
  <si>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</si>
  <si>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</si>
  <si>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</si>
  <si>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</si>
  <si>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</si>
  <si>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</si>
  <si>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</si>
  <si>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</si>
  <si>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</si>
  <si>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</si>
  <si>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</si>
  <si>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</si>
  <si>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</si>
  <si>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</si>
  <si>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</si>
  <si>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</si>
  <si>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</si>
  <si>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</si>
  <si>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</si>
  <si>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</si>
  <si>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</si>
  <si>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</si>
  <si>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</si>
  <si>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</si>
  <si>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</si>
  <si>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</si>
  <si>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</si>
  <si>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</si>
  <si>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</si>
  <si>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</si>
  <si>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</si>
  <si>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</si>
  <si>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</si>
  <si>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</si>
  <si>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</si>
  <si>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</si>
  <si>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</si>
  <si>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</si>
  <si>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</si>
  <si>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</si>
  <si>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</si>
  <si>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</si>
  <si>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</si>
  <si>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</si>
  <si>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</si>
  <si>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</si>
  <si>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</si>
  <si>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</si>
  <si>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</si>
  <si>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</si>
  <si>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</si>
  <si>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</si>
  <si>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</si>
  <si>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</si>
  <si>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</si>
  <si>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</si>
  <si>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</si>
  <si>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</si>
  <si>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</si>
  <si>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</si>
  <si>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</si>
  <si>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</si>
  <si>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</si>
  <si>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</si>
  <si>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</si>
  <si>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</si>
  <si>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</si>
  <si>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</si>
  <si>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</si>
  <si>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</si>
  <si>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</si>
  <si>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</si>
  <si>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</si>
  <si>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</si>
  <si>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</si>
  <si>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</si>
  <si>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</si>
  <si>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</si>
  <si>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</si>
  <si>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</si>
  <si>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</si>
  <si>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</si>
  <si>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</si>
  <si>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</si>
  <si>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</si>
  <si>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</si>
  <si>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</si>
  <si>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</si>
  <si>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</si>
  <si>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</si>
  <si>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</si>
  <si>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</si>
  <si>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</si>
  <si>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</si>
  <si>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</si>
  <si>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</si>
  <si>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</si>
  <si>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</si>
  <si>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</si>
  <si>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</si>
  <si>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</si>
  <si>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</si>
  <si>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</si>
  <si>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</si>
  <si>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</si>
  <si>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</si>
  <si>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</si>
  <si>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</si>
  <si>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</si>
  <si>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</si>
  <si>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</si>
  <si>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</si>
  <si>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</si>
  <si>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</si>
  <si>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</si>
  <si>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</si>
  <si>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</si>
  <si>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</si>
  <si>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</si>
  <si>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</si>
  <si>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</si>
  <si>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</si>
  <si>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</si>
  <si>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</si>
  <si>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</si>
  <si>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</si>
  <si>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</si>
  <si>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</si>
  <si>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</si>
  <si>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</si>
  <si>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</si>
  <si>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</si>
  <si>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</si>
  <si>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</si>
  <si>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</si>
  <si>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</si>
  <si>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</si>
  <si>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</si>
  <si>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</si>
  <si>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</si>
  <si>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</si>
  <si>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</si>
  <si>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</si>
  <si>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</si>
  <si>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</si>
  <si>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</si>
  <si>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</si>
  <si>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</si>
  <si>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</si>
  <si>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</si>
  <si>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</si>
  <si>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</si>
  <si>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</si>
  <si>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</si>
  <si>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</si>
  <si>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</si>
  <si>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</si>
  <si>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</si>
  <si>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</si>
  <si>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</si>
  <si>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</si>
  <si>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</si>
  <si>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</si>
  <si>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</si>
  <si>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</si>
  <si>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</si>
  <si>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</si>
  <si>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</si>
  <si>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</si>
  <si>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</si>
  <si>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</si>
  <si>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</si>
  <si>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</si>
  <si>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</si>
  <si>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</si>
  <si>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</si>
  <si>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</si>
  <si>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</si>
  <si>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</si>
  <si>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</si>
  <si>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</si>
  <si>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</si>
  <si>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</si>
  <si>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</si>
  <si>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</si>
  <si>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</si>
  <si>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</si>
  <si>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</si>
  <si>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</si>
  <si>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</si>
  <si>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</si>
  <si>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</si>
  <si>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</si>
  <si>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</si>
  <si>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</si>
  <si>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</si>
  <si>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</si>
  <si>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</si>
  <si>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</si>
  <si>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</si>
  <si>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</si>
  <si>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</si>
  <si>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</si>
  <si>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</si>
  <si>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</si>
  <si>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</si>
  <si>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</si>
  <si>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</si>
  <si>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</si>
  <si>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</si>
  <si>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</si>
  <si>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</si>
  <si>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</si>
  <si>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</si>
  <si>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</si>
  <si>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</si>
  <si>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</si>
  <si>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</si>
  <si>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</si>
  <si>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</si>
  <si>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2711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</si>
  <si>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</si>
  <si>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</si>
  <si>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</si>
  <si>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</si>
  <si>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</si>
  <si>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</si>
  <si>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</si>
  <si>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</si>
  <si>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</si>
  <si>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</si>
  <si>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</si>
  <si>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</si>
  <si>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</si>
  <si>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</si>
  <si>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</si>
  <si>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</si>
  <si>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</si>
  <si>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</si>
  <si>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</si>
  <si>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</si>
  <si>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</si>
  <si>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</si>
  <si>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</si>
  <si>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</si>
  <si>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</si>
  <si>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</si>
  <si>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</si>
  <si>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</si>
  <si>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</si>
  <si>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</si>
  <si>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</si>
  <si>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</si>
  <si>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</si>
  <si>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</si>
  <si>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</si>
  <si>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</si>
  <si>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</si>
  <si>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</si>
  <si>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</si>
  <si>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</si>
  <si>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</si>
  <si>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</si>
  <si>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</si>
  <si>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</si>
  <si>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</si>
  <si>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</si>
  <si>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</si>
  <si>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</si>
  <si>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</si>
  <si>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</si>
  <si>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</si>
  <si>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</si>
  <si>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</si>
  <si>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</si>
  <si>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</si>
  <si>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</si>
  <si>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</si>
  <si>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</si>
  <si>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</si>
  <si>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</si>
  <si>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</si>
  <si>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</si>
  <si>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</si>
  <si>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</si>
  <si>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</si>
  <si>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</si>
  <si>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</si>
  <si>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</si>
  <si>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</si>
  <si>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</si>
  <si>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</si>
  <si>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</si>
  <si>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</si>
  <si>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</si>
  <si>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</si>
  <si>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</si>
  <si>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</si>
  <si>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</si>
  <si>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</si>
  <si>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</si>
  <si>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</si>
  <si>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</si>
  <si>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</si>
  <si>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</si>
  <si>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</si>
  <si>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</si>
  <si>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</si>
  <si>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</si>
  <si>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</si>
  <si>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</si>
  <si>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</si>
  <si>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</si>
  <si>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</si>
  <si>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</si>
  <si>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</si>
  <si>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</si>
  <si>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</si>
  <si>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</si>
  <si>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</si>
  <si>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</si>
  <si>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</si>
  <si>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</si>
  <si>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</si>
  <si>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</si>
  <si>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</si>
  <si>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</si>
  <si>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</si>
  <si>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</si>
  <si>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</si>
  <si>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</si>
  <si>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</si>
  <si>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</si>
  <si>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</si>
  <si>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</si>
  <si>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</si>
  <si>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</si>
  <si>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</si>
  <si>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</si>
  <si>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</si>
  <si>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</si>
  <si>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</si>
  <si>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</si>
  <si>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</si>
  <si>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</si>
  <si>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</si>
  <si>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</si>
  <si>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</si>
  <si>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</si>
  <si>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</si>
  <si>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</si>
  <si>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</si>
  <si>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</si>
  <si>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</si>
  <si>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</si>
  <si>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</si>
  <si>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</si>
  <si>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</si>
  <si>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</si>
  <si>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</si>
  <si>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</si>
  <si>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</si>
  <si>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</si>
  <si>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</si>
  <si>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</si>
  <si>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</si>
  <si>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</si>
  <si>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</si>
  <si>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</si>
  <si>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</si>
  <si>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</si>
  <si>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</si>
  <si>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</si>
  <si>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</si>
  <si>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</si>
  <si>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</si>
  <si>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</si>
  <si>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</si>
  <si>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</si>
  <si>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</si>
  <si>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</si>
  <si>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</si>
  <si>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</si>
  <si>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</si>
  <si>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</si>
  <si>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</si>
  <si>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</si>
  <si>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</si>
  <si>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</si>
  <si>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</si>
  <si>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</si>
  <si>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</si>
  <si>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</si>
  <si>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</si>
  <si>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</si>
  <si>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</si>
  <si>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</si>
  <si>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</si>
  <si>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</si>
  <si>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</si>
  <si>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</si>
  <si>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</si>
  <si>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</si>
  <si>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</si>
  <si>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</si>
  <si>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</si>
  <si>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</si>
  <si>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</si>
  <si>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</si>
  <si>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</si>
  <si>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</si>
  <si>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</si>
  <si>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</si>
  <si>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</si>
  <si>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</si>
  <si>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</si>
  <si>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</si>
  <si>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</si>
  <si>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</si>
  <si>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</si>
  <si>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</si>
  <si>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</si>
  <si>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</si>
  <si>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</si>
  <si>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</si>
  <si>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</si>
  <si>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</si>
  <si>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</si>
  <si>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</si>
  <si>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</si>
  <si>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</si>
  <si>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</si>
  <si>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</si>
  <si>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</si>
  <si>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</si>
  <si>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</si>
  <si>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</si>
  <si>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</si>
  <si>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</si>
  <si>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</si>
  <si>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</si>
  <si>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</si>
  <si>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</si>
  <si>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</si>
  <si>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</si>
  <si>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</si>
  <si>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</si>
  <si>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</si>
  <si>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</si>
  <si>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</si>
  <si>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</si>
  <si>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</si>
  <si>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</si>
  <si>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</si>
  <si>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</si>
  <si>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</si>
  <si>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</si>
  <si>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</si>
  <si>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</si>
  <si>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</si>
  <si>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</si>
  <si>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</si>
  <si>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</si>
  <si>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</si>
  <si>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</si>
  <si>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</si>
  <si>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</si>
  <si>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</si>
  <si>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</si>
  <si>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</si>
  <si>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</si>
  <si>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</si>
  <si>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</si>
  <si>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</si>
  <si>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</si>
  <si>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</si>
  <si>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</si>
  <si>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</si>
  <si>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</si>
  <si>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</si>
  <si>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</si>
  <si>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</si>
  <si>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</si>
  <si>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</si>
  <si>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</si>
  <si>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</si>
  <si>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</si>
  <si>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</si>
  <si>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</si>
  <si>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</si>
  <si>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</si>
  <si>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</si>
  <si>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</si>
  <si>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</si>
  <si>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</si>
  <si>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</si>
  <si>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</si>
  <si>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</si>
  <si>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</si>
  <si>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</si>
  <si>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</si>
  <si>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</si>
  <si>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</si>
  <si>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</si>
  <si>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</si>
  <si>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</si>
  <si>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</si>
  <si>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</si>
  <si>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</si>
  <si>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</si>
  <si>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</si>
  <si>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</si>
  <si>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</si>
  <si>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</si>
  <si>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</si>
  <si>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</si>
  <si>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</si>
  <si>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</si>
  <si>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</si>
  <si>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</si>
  <si>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</si>
  <si>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</si>
  <si>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</si>
  <si>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</si>
  <si>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</si>
  <si>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</si>
  <si>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</si>
  <si>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</si>
  <si>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</si>
  <si>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</si>
  <si>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</si>
  <si>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</si>
  <si>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</si>
  <si>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</si>
  <si>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</si>
  <si>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</si>
  <si>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</si>
  <si>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</si>
  <si>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</si>
  <si>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</si>
  <si>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</si>
  <si>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</si>
  <si>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</si>
  <si>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</si>
  <si>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</si>
  <si>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</si>
  <si>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</si>
  <si>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</si>
  <si>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</si>
  <si>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</si>
  <si>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</si>
  <si>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</si>
  <si>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</si>
  <si>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</si>
  <si>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</si>
  <si>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</si>
  <si>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</si>
  <si>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</si>
  <si>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</si>
  <si>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</si>
  <si>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</si>
  <si>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</si>
  <si>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</si>
  <si>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</si>
  <si>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</si>
  <si>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</si>
  <si>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</si>
  <si>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 xml:space="preserve"> -Այլ վարձատրություններ </t>
  </si>
  <si>
    <t xml:space="preserve"> -Գործառնական և բանկային ծառայությունների ծախսեր</t>
  </si>
  <si>
    <t>Ջրամատակարարում</t>
  </si>
  <si>
    <t>Արտահիվանդանոցային ծառայություններ</t>
  </si>
  <si>
    <t>Ընդհանուր բնույթի բժշկական ծառայություններ</t>
  </si>
  <si>
    <t>8</t>
  </si>
  <si>
    <t>Տեղեկատվության ձեռքբերում</t>
  </si>
  <si>
    <t>Շենքերի և կառույցների ընթացիկ նորոգում և պահպանում</t>
  </si>
  <si>
    <t>Նախագծահետազոտական ծախսեր</t>
  </si>
  <si>
    <t>Ընդհանուր բնույթի այլ ծառայություններ</t>
  </si>
  <si>
    <t>Այլ ընթացիկ դրամաշնորհներ</t>
  </si>
  <si>
    <t>Այլ մեքենաներ և սարքավորումներ</t>
  </si>
  <si>
    <t>Շենքերի և շինությունների կառուցում</t>
  </si>
  <si>
    <t>Հատուկ նպատակային այլ նյութեր</t>
  </si>
  <si>
    <t>Ռադիո և հեռուստահաղորդումների հեռարձակում</t>
  </si>
  <si>
    <t>Հեռուստառադիոհաղորդումներ</t>
  </si>
  <si>
    <t>Քաղաքական կուսակցություններ, հասարակական կազմակերպություններ,արհմիություններ</t>
  </si>
  <si>
    <t>՛-129384.3</t>
  </si>
  <si>
    <t>՛-8587.3</t>
  </si>
  <si>
    <t>՛-137971.6</t>
  </si>
  <si>
    <t>՛-259878.06</t>
  </si>
  <si>
    <t>որից՝</t>
  </si>
  <si>
    <t>ՀԱՍԱՐԱԿԱԿԱՆ ԿԱՐԳ, ԱՆՎՏԱՆԳՈՒԹՅՈՒՆ և ԴԱՏԱԿԱՆ ԳՈՐԾՈՒՆԵՈՒԹՅՈՒՆ (տող2310+տող2320+տող2330+տող2340+տող2350+տող2360+տող2370+տող2380)</t>
  </si>
  <si>
    <t>՛03</t>
  </si>
  <si>
    <t>Փրկարար ծառայություն</t>
  </si>
  <si>
    <t>Տրանսպորտային նյութեր</t>
  </si>
  <si>
    <t>մասնագիտական ծառայություններ</t>
  </si>
  <si>
    <t>՛-57775,4</t>
  </si>
  <si>
    <t>-62000,0</t>
  </si>
  <si>
    <t>-62000</t>
  </si>
  <si>
    <t>2. ä²ÞîàÜ²Î²Ü ¸ð²Ø²ÞÜàðÐÜºð  (ïáÕ 1210 + ïáÕ 1220 + ïáÕ 1230 + ïáÕ 1240 + ïáÕ 1250 + ïáÕ 1260), ³Û¹ ÃíáõÙ`</t>
  </si>
  <si>
    <t>3. ²ÚÈ ºÎ²ØàôîÜºð  (ïáÕ 1310 + ïáÕ 1320 + ïáÕ 1330 + ïáÕ 1340 + ïáÕ 1350 + ïáÕ 1360 + ïáÕ 1370 + ïáÕ 1380 + ïáÕ 1390),                                                        ³Û¹ ÃíáõÙ`</t>
  </si>
  <si>
    <t>3.2 Þ³Ñ³µ³ÅÇÝÝ»ñ, ³Û¹ ÃíáõÙ`</t>
  </si>
  <si>
    <t>3.7 ÀÝÃ³óÇÏ áã å³ßïáÝ³Ï³Ý ¹ñ³Ù³ßÝáñÑÝ»ñ (ïáÕ 1371 + ïáÕ 1372), ³Û¹ ÃíáõÙ`</t>
  </si>
  <si>
    <t>3.8 Î³åÇï³É áã å³ßïáÝ³Ï³Ý ¹ñ³Ù³ßÝáñÑÝ»ñ    (ïáÕ 1381 + ïáÕ 1382),  ³Û¹ ÃíáõÙ`</t>
  </si>
  <si>
    <t>3.9 ²ÛÉ »Ï³ÙáõïÝ»ñ  (ïáÕ 1391 + ïáÕ 1392 + ïáÕ 1393), ³Û¹ ÃíáõÙ`</t>
  </si>
  <si>
    <t>«Տեղական տուրքերի և վճարների մասին» ՀՀ օրենք  
Համայնքի վարչական տարածքում տեղական տուրքերի բազայի գույքագրում և գնահատում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</si>
  <si>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 ապառքները և գերավճարները։ Անշարժ գույքի հարկի դրական տարբերությունը պայմանավորված է հարկի գումարի տոկոսային ավելացումով։</t>
  </si>
  <si>
    <t>«ՀՀ համայնքների բյուջեներին Ֆինանսական համահարթեցման մասին» ՀՀ օրենքով դոտացիաներ տրամադրելու նպատակով «ՀՀ  2023 թվականի պետական բյուջեի մասին»ՀՀ օրենքով նախատեսված հատկացումներ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</si>
  <si>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</t>
  </si>
  <si>
    <t>3.6 Øáõïù»ñ ïáõÛÅ»ñÇó, ïáõ·³ÝùÝ»ñÇó (ïáÕ 1361 + ïáÕ 1362) ³Û¹ ÃíáõÙ`</t>
  </si>
  <si>
    <t>2.5 ÀÝÃ³óÇÏ Ý»ñùÇÝ å³ßïáÝ³Ï³Ý ¹ñ³Ù³ßÝáñÑÝ»ñ` ëï³óí³Í Ï³é³í³ñÙ³Ý ³ÛÉ Ù³Ï³ñ¹³ÏÝ»ñÇó (ïáÕ 1251 + ïáÕ 1252 + ïáÕ 1255 + ïáÕ 1256) , áñÇó`</t>
  </si>
  <si>
    <t>1. Ð²ðÎºð ºì îàôðøºð (ïáÕ 1110 + ïáÕ 1120 + ïáÕ 1130 +ïáÕ1140+ ïáÕ 1150 ), ³Û¹ ÃíáõÙ`</t>
  </si>
  <si>
    <t>1.1 ¶áõÛù³ÛÇÝ Ñ³ñÏ»ñ ³Ýß³ñÅ ·áõÛùÇó (ïáÕ 1111 + ïáÕ 1112+ïáÕ1113), ³Û¹ ÃíáõÙ`</t>
  </si>
  <si>
    <t>3.3 ¶áõÛùÇ í³ñÓ³Ï³ÉáõÃÛáõÝÇó »Ï³ÙáõïÝ»ñ  (ïáÕ 1331 + ïáÕ 1332 + ïáÕ 1333 +  ïáÕ 1334), ³Û¹ ÃíáõÙ`</t>
  </si>
  <si>
    <t xml:space="preserve">ՀՀ ԿՈՏԱՅՔԻ ՄԱՐԶԻ ԲՅՈՒՐԵՂԱՎԱՆ ՀԱՄԱՅՆՔԻ 2024-2026ԹԹ ՄԻՋՆԱԺԱՄԿԵՏ ԾԱԽՍԵՐԻ ԾՐԱԳՐԵՐԻ ՊԱԿԱՑՈՒՐԴԻ (ԴԵՖԻՑԻՏԻ)  ՖԻՆԱՆՍԱՎՈՐՈՒՄԸ ԸՍՏ ԱՂԲՅՈՒՐՆԵՐԻ </t>
  </si>
  <si>
    <t xml:space="preserve">ՀՀ ԿՈՏԱՅՔԻ ՄԱՐԶԻ ԲՅՈՒՐԵՂԱՎԱՆ ՀԱՄԱՅՆՔԻ ՄԻՋՆԱԺԱՄԿԵՏ ԾԱԽՍԵՐԻ ԾՐԱԳՐԻ 2024-2026ԹԹ․ ՎԱՐՉԱԿԱՆ
 ԵՎ ՖՈՆԴԱՅԻՆ ՄԱՍԵՐԻ ԵԿԱՄՈՒՏՆԵՐԸ՝ ԸՍՏ ՁԵՎԱՎՈՐՄ ԱՂԲՅՈՒՐՆԵՐԻ </t>
  </si>
  <si>
    <t xml:space="preserve">ՀՀ ԿՈՏԱՅՔԻ ՄԱՐԶԻ ԲՅՈՒՐԵՂԱՎԱՆ ՀԱՄԱՅՆՔԻ  2024-2026ԹԹ. ՄԻՋՆԱԺԱՄԿԵՏ ԾԱԽՍԵՐԻ ԾՐԱԳՐԻ ՎԱՐՉԱԿԱՆ ԵՎ ՖՈՆԴԱՅԻՆ ՄԱՍԵՐԻ ՏԱՐԵԿԱՆ ՀԱՏԿԱՑՈՒՄՆԵՐԸ՝ ԸՍՏ ԲՅՈՒՋԵՏԱՅԻՆ ԾԱԽՍԵՐԻ
 ԳՈՐԾԱՌԱԿԱՆ ԴԱՍԱԿԱՐԳՄԱՆ ԲԱԺԻՆՆԵՐԻ, ԽՄԲԵՐԻ, ԴԱՍԵՐԻ ԵՎ ՏՆՏԵՍԱԳԻՏԱԿԱՆ ԴԱՍԱԿԱՐԳՄԱՆ ՀՈԴՎԱԾՆԵՐԻ </t>
  </si>
  <si>
    <t>՛259878.06</t>
  </si>
  <si>
    <t xml:space="preserve"> 2024թ․ կանխատեսված և 2023թ. հաստատված բյուջեի տարբերություն</t>
  </si>
  <si>
    <r>
      <rPr>
        <b/>
        <sz val="8"/>
        <rFont val="Arial Armenian"/>
        <family val="2"/>
      </rPr>
      <t xml:space="preserve">Հավելված  N 2 </t>
    </r>
    <r>
      <rPr>
        <sz val="8"/>
        <rFont val="Arial Armenian"/>
        <family val="2"/>
      </rPr>
      <t xml:space="preserve">
 Բյուրեղավան համայնքի  ավագանու 
2023 թվականի հոկտեմբերի 13 - ի N 71 - Ա որոշման </t>
    </r>
  </si>
  <si>
    <r>
      <rPr>
        <b/>
        <sz val="8"/>
        <rFont val="Arial Armenian"/>
        <family val="2"/>
      </rPr>
      <t xml:space="preserve">Հավելված  N 3 </t>
    </r>
    <r>
      <rPr>
        <sz val="8"/>
        <rFont val="Arial Armenian"/>
        <family val="0"/>
      </rPr>
      <t xml:space="preserve">
 Բյուրեղավան համայնքի  ավագանու 
2023 թվականի հոկտեմբերի 13 - ի N 71 - Ա որոշման </t>
    </r>
  </si>
  <si>
    <r>
      <rPr>
        <b/>
        <sz val="8"/>
        <rFont val="Arial Armenian"/>
        <family val="2"/>
      </rPr>
      <t xml:space="preserve">Հավելված  N 1 </t>
    </r>
    <r>
      <rPr>
        <sz val="8"/>
        <rFont val="Arial Armenian"/>
        <family val="2"/>
      </rPr>
      <t xml:space="preserve">
 Բյուրեղավան համայնքի  ավագանու 
2023 թվականի հոկտեմբերի  13 - ի N 71 - Ա որոշման </t>
    </r>
    <r>
      <rPr>
        <sz val="7"/>
        <rFont val="Arial Armenian"/>
        <family val="2"/>
      </rPr>
      <t xml:space="preserve">     
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</si>
</sst>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\ ;\(#,##0\)"/>
    <numFmt numFmtId="196" formatCode="#,##0.00\ ;\(#,##0.00\)"/>
    <numFmt numFmtId="197" formatCode="#,##0.000"/>
    <numFmt numFmtId="198" formatCode="#,##0.000\ ;\(#,##0.000\)"/>
  </numFmts>
  <fonts count="5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12"/>
      <color indexed="8"/>
      <name val="Calibri"/>
      <family val="2"/>
    </font>
    <font>
      <b/>
      <sz val="14"/>
      <name val="Arial LatArm"/>
      <family val="2"/>
    </font>
    <font>
      <sz val="7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7"/>
      <color indexed="8"/>
      <name val="GHEA Grapalat"/>
      <family val="3"/>
    </font>
    <font>
      <b/>
      <sz val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0" fontId="9" fillId="0" borderId="1" applyNumberFormat="0" applyFill="0" applyProtection="0">
      <alignment horizontal="center"/>
    </xf>
    <xf numFmtId="43" fontId="4" fillId="0" borderId="0" applyFont="0" applyFill="0" applyBorder="0" applyAlignment="0" applyProtection="0"/>
    <xf numFmtId="0" fontId="7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5" fillId="0" borderId="3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13" fontId="4" fillId="0" borderId="0" applyFont="0" applyFill="0" applyProtection="0">
      <alignment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186" fontId="0" fillId="0" borderId="0" xfId="0" applyNumberFormat="1" applyAlignment="1">
      <alignment horizontal="left" vertical="top" wrapText="1"/>
    </xf>
    <xf numFmtId="186" fontId="6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86" fontId="10" fillId="0" borderId="0" xfId="0" applyNumberFormat="1" applyFont="1" applyAlignment="1">
      <alignment horizontal="center" vertical="top"/>
    </xf>
    <xf numFmtId="186" fontId="10" fillId="0" borderId="0" xfId="0" applyNumberFormat="1" applyFont="1" applyAlignment="1">
      <alignment horizontal="left" vertical="top" wrapText="1"/>
    </xf>
    <xf numFmtId="186" fontId="10" fillId="0" borderId="0" xfId="0" applyNumberFormat="1" applyFont="1" applyBorder="1" applyAlignment="1">
      <alignment horizontal="right" vertical="top"/>
    </xf>
    <xf numFmtId="186" fontId="1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horizontal="right" vertical="top"/>
    </xf>
    <xf numFmtId="186" fontId="10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186" fontId="12" fillId="0" borderId="13" xfId="0" applyNumberFormat="1" applyFont="1" applyBorder="1" applyAlignment="1">
      <alignment horizontal="center" vertical="center" wrapText="1"/>
    </xf>
    <xf numFmtId="191" fontId="12" fillId="0" borderId="13" xfId="40" applyNumberFormat="1" applyFont="1" applyFill="1" applyBorder="1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/>
    </xf>
    <xf numFmtId="19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191" fontId="10" fillId="0" borderId="13" xfId="40" applyNumberFormat="1" applyFont="1" applyFill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195" fontId="13" fillId="0" borderId="13" xfId="0" applyNumberFormat="1" applyFont="1" applyBorder="1" applyAlignment="1">
      <alignment horizontal="center" vertical="center"/>
    </xf>
    <xf numFmtId="186" fontId="13" fillId="0" borderId="13" xfId="0" applyNumberFormat="1" applyFont="1" applyBorder="1" applyAlignment="1" quotePrefix="1">
      <alignment horizontal="center" vertical="center"/>
    </xf>
    <xf numFmtId="198" fontId="13" fillId="0" borderId="13" xfId="0" applyNumberFormat="1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96" fontId="10" fillId="0" borderId="13" xfId="0" applyNumberFormat="1" applyFont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186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93" fontId="12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/>
    </xf>
    <xf numFmtId="0" fontId="10" fillId="0" borderId="0" xfId="0" applyFont="1" applyAlignment="1">
      <alignment horizontal="left" vertical="top" wrapText="1"/>
    </xf>
    <xf numFmtId="193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top"/>
    </xf>
    <xf numFmtId="186" fontId="12" fillId="0" borderId="13" xfId="0" applyNumberFormat="1" applyFont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 wrapText="1"/>
    </xf>
    <xf numFmtId="0" fontId="10" fillId="0" borderId="13" xfId="37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0" fontId="10" fillId="0" borderId="13" xfId="34" applyFont="1" applyFill="1" applyBorder="1" applyAlignment="1">
      <alignment horizontal="center" vertical="center"/>
    </xf>
    <xf numFmtId="195" fontId="10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right" vertical="top" wrapText="1"/>
    </xf>
    <xf numFmtId="186" fontId="0" fillId="0" borderId="0" xfId="0" applyNumberFormat="1" applyAlignment="1">
      <alignment horizontal="right" vertical="top" wrapText="1"/>
    </xf>
    <xf numFmtId="0" fontId="10" fillId="0" borderId="13" xfId="0" applyFont="1" applyBorder="1" applyAlignment="1">
      <alignment vertical="center"/>
    </xf>
    <xf numFmtId="193" fontId="10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93" fontId="12" fillId="0" borderId="13" xfId="0" applyNumberFormat="1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91" fontId="10" fillId="0" borderId="2" xfId="40" applyNumberFormat="1" applyFont="1" applyFill="1" applyBorder="1" applyAlignment="1">
      <alignment vertical="center"/>
    </xf>
    <xf numFmtId="193" fontId="10" fillId="0" borderId="2" xfId="34" applyNumberFormat="1" applyFont="1" applyFill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186" fontId="12" fillId="0" borderId="18" xfId="0" applyNumberFormat="1" applyFont="1" applyBorder="1" applyAlignment="1">
      <alignment vertical="center"/>
    </xf>
    <xf numFmtId="191" fontId="12" fillId="0" borderId="13" xfId="40" applyNumberFormat="1" applyFont="1" applyFill="1" applyBorder="1" applyAlignment="1">
      <alignment vertical="center"/>
    </xf>
    <xf numFmtId="186" fontId="11" fillId="0" borderId="13" xfId="0" applyNumberFormat="1" applyFont="1" applyBorder="1" applyAlignment="1">
      <alignment vertical="center"/>
    </xf>
    <xf numFmtId="193" fontId="51" fillId="32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/>
    </xf>
    <xf numFmtId="191" fontId="10" fillId="0" borderId="21" xfId="40" applyNumberFormat="1" applyFont="1" applyFill="1" applyBorder="1" applyAlignment="1">
      <alignment vertical="center"/>
    </xf>
    <xf numFmtId="186" fontId="10" fillId="0" borderId="21" xfId="0" applyNumberFormat="1" applyFont="1" applyBorder="1" applyAlignment="1">
      <alignment vertical="center"/>
    </xf>
    <xf numFmtId="193" fontId="12" fillId="0" borderId="21" xfId="0" applyNumberFormat="1" applyFont="1" applyBorder="1" applyAlignment="1">
      <alignment vertical="center"/>
    </xf>
    <xf numFmtId="186" fontId="12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93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15" xfId="34" applyFont="1" applyFill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 wrapText="1"/>
    </xf>
    <xf numFmtId="186" fontId="11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93" fontId="51" fillId="32" borderId="19" xfId="0" applyNumberFormat="1" applyFont="1" applyFill="1" applyBorder="1" applyAlignment="1">
      <alignment horizontal="center" vertical="center" wrapText="1"/>
    </xf>
    <xf numFmtId="193" fontId="51" fillId="32" borderId="23" xfId="0" applyNumberFormat="1" applyFont="1" applyFill="1" applyBorder="1" applyAlignment="1">
      <alignment horizontal="center" vertical="center" wrapText="1"/>
    </xf>
    <xf numFmtId="193" fontId="51" fillId="32" borderId="2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25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186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right" vertical="top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Btm_arm10bld_900" xfId="35"/>
    <cellStyle name="Comma 2" xfId="36"/>
    <cellStyle name="left_arm10_BordWW_900" xfId="37"/>
    <cellStyle name="Normal 3" xfId="38"/>
    <cellStyle name="rgt_arm10_BordGrey_900" xfId="39"/>
    <cellStyle name="rgt_arm14_Money_900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="178" zoomScaleNormal="178" zoomScalePageLayoutView="0" workbookViewId="0" topLeftCell="L1">
      <selection activeCell="S7" sqref="S7:S8"/>
    </sheetView>
  </sheetViews>
  <sheetFormatPr defaultColWidth="9.140625" defaultRowHeight="12"/>
  <cols>
    <col min="1" max="1" width="12.00390625" style="37" customWidth="1"/>
    <col min="2" max="2" width="43.8515625" style="38" customWidth="1"/>
    <col min="3" max="5" width="13.28125" style="37" customWidth="1"/>
    <col min="6" max="6" width="9.140625" style="37" customWidth="1"/>
    <col min="7" max="7" width="10.00390625" style="37" customWidth="1"/>
    <col min="8" max="8" width="8.8515625" style="37" customWidth="1"/>
    <col min="9" max="9" width="8.421875" style="37" customWidth="1"/>
    <col min="10" max="10" width="9.140625" style="14" customWidth="1"/>
    <col min="11" max="11" width="12.00390625" style="14" customWidth="1"/>
    <col min="12" max="12" width="10.421875" style="14" customWidth="1"/>
    <col min="13" max="13" width="10.8515625" style="14" customWidth="1"/>
    <col min="14" max="14" width="8.8515625" style="14" customWidth="1"/>
    <col min="15" max="15" width="9.140625" style="14" customWidth="1"/>
    <col min="16" max="16" width="9.7109375" style="14" customWidth="1"/>
    <col min="17" max="17" width="10.421875" style="14" customWidth="1"/>
    <col min="18" max="18" width="12.00390625" style="14" customWidth="1"/>
    <col min="19" max="19" width="10.421875" style="14" customWidth="1"/>
    <col min="20" max="20" width="9.140625" style="14" customWidth="1"/>
    <col min="21" max="21" width="10.28125" style="14" customWidth="1"/>
    <col min="22" max="22" width="20.00390625" style="7" customWidth="1"/>
    <col min="23" max="16384" width="9.28125" style="7" customWidth="1"/>
  </cols>
  <sheetData>
    <row r="1" spans="1:2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ht="36" customHeight="1">
      <c r="A2" s="40"/>
      <c r="B2" s="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22" t="s">
        <v>676</v>
      </c>
      <c r="R2" s="122"/>
      <c r="S2" s="122"/>
      <c r="T2" s="122"/>
      <c r="U2" s="122"/>
      <c r="V2" s="122"/>
    </row>
    <row r="3" spans="1:2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2" ht="26.25" customHeight="1">
      <c r="A4" s="110" t="s">
        <v>670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9:22" ht="27.75" customHeight="1" thickBot="1">
      <c r="S5" s="13"/>
      <c r="V5" s="15" t="s">
        <v>0</v>
      </c>
    </row>
    <row r="6" spans="1:22" ht="21.75" customHeight="1">
      <c r="A6" s="118" t="s">
        <v>1</v>
      </c>
      <c r="B6" s="116" t="s">
        <v>2</v>
      </c>
      <c r="C6" s="116" t="s">
        <v>3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673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ht="12" customHeight="1">
      <c r="A7" s="119"/>
      <c r="B7" s="117"/>
      <c r="C7" s="117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9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621</v>
      </c>
    </row>
    <row r="8" spans="1:22" ht="33" customHeight="1">
      <c r="A8" s="119"/>
      <c r="B8" s="117"/>
      <c r="C8" s="117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9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46" customFormat="1" ht="14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6" customFormat="1" ht="23.25" customHeight="1">
      <c r="A10" s="47" t="s">
        <v>8</v>
      </c>
      <c r="B10" s="48" t="s">
        <v>9</v>
      </c>
      <c r="C10" s="49" t="s">
        <v>10</v>
      </c>
      <c r="D10" s="75">
        <v>489109</v>
      </c>
      <c r="E10" s="88">
        <v>435951.7</v>
      </c>
      <c r="F10" s="76">
        <v>53157.3</v>
      </c>
      <c r="G10" s="77">
        <v>429401.4</v>
      </c>
      <c r="H10" s="77">
        <v>421117.7</v>
      </c>
      <c r="I10" s="78">
        <v>70798.2</v>
      </c>
      <c r="J10" s="79">
        <v>566294.8</v>
      </c>
      <c r="K10" s="79">
        <v>483223.8</v>
      </c>
      <c r="L10" s="79">
        <v>110155.3</v>
      </c>
      <c r="M10" s="79">
        <f>J10-G10</f>
        <v>136893.40000000002</v>
      </c>
      <c r="N10" s="79">
        <f>K10-H10</f>
        <v>62106.09999999998</v>
      </c>
      <c r="O10" s="79">
        <f>L10-I10</f>
        <v>39357.100000000006</v>
      </c>
      <c r="P10" s="79">
        <v>546262.4</v>
      </c>
      <c r="Q10" s="79">
        <v>510570</v>
      </c>
      <c r="R10" s="79">
        <v>35692.4</v>
      </c>
      <c r="S10" s="79">
        <v>691232.4</v>
      </c>
      <c r="T10" s="79">
        <v>621232.4</v>
      </c>
      <c r="U10" s="79">
        <v>70000</v>
      </c>
      <c r="V10" s="51"/>
    </row>
    <row r="11" spans="1:22" ht="9.75" customHeight="1">
      <c r="A11" s="52"/>
      <c r="B11" s="26" t="s">
        <v>5</v>
      </c>
      <c r="C11" s="21"/>
      <c r="D11" s="75"/>
      <c r="E11" s="75"/>
      <c r="F11" s="75"/>
      <c r="G11" s="75"/>
      <c r="H11" s="75"/>
      <c r="I11" s="75"/>
      <c r="J11" s="80"/>
      <c r="K11" s="80"/>
      <c r="L11" s="80"/>
      <c r="M11" s="79">
        <f aca="true" t="shared" si="0" ref="M11:M74">J11-G11</f>
        <v>0</v>
      </c>
      <c r="N11" s="79">
        <f aca="true" t="shared" si="1" ref="N11:N74">K11-H11</f>
        <v>0</v>
      </c>
      <c r="O11" s="79">
        <f aca="true" t="shared" si="2" ref="O11:O74">L11-I11</f>
        <v>0</v>
      </c>
      <c r="P11" s="80"/>
      <c r="Q11" s="80"/>
      <c r="R11" s="80"/>
      <c r="S11" s="80"/>
      <c r="T11" s="80"/>
      <c r="U11" s="80"/>
      <c r="V11" s="53"/>
    </row>
    <row r="12" spans="1:22" s="46" customFormat="1" ht="33.75" customHeight="1">
      <c r="A12" s="47" t="s">
        <v>11</v>
      </c>
      <c r="B12" s="48" t="s">
        <v>666</v>
      </c>
      <c r="C12" s="49" t="s">
        <v>12</v>
      </c>
      <c r="D12" s="75">
        <v>71132.8</v>
      </c>
      <c r="E12" s="75">
        <v>71132.8</v>
      </c>
      <c r="F12" s="80">
        <v>0</v>
      </c>
      <c r="G12" s="77">
        <v>73180.5</v>
      </c>
      <c r="H12" s="77">
        <v>73180.5</v>
      </c>
      <c r="I12" s="80">
        <v>0</v>
      </c>
      <c r="J12" s="79">
        <v>86252.7</v>
      </c>
      <c r="K12" s="79">
        <v>86252.7</v>
      </c>
      <c r="L12" s="80">
        <v>0</v>
      </c>
      <c r="M12" s="79">
        <f t="shared" si="0"/>
        <v>13072.199999999997</v>
      </c>
      <c r="N12" s="79">
        <f t="shared" si="1"/>
        <v>13072.199999999997</v>
      </c>
      <c r="O12" s="79">
        <f t="shared" si="2"/>
        <v>0</v>
      </c>
      <c r="P12" s="79">
        <v>102630.5</v>
      </c>
      <c r="Q12" s="79">
        <v>102630.5</v>
      </c>
      <c r="R12" s="79">
        <v>0</v>
      </c>
      <c r="S12" s="79">
        <v>119355.7</v>
      </c>
      <c r="T12" s="79">
        <v>119355.7</v>
      </c>
      <c r="U12" s="80">
        <v>0</v>
      </c>
      <c r="V12" s="112" t="s">
        <v>661</v>
      </c>
    </row>
    <row r="13" spans="1:22" ht="10.5" customHeight="1">
      <c r="A13" s="52"/>
      <c r="B13" s="26" t="s">
        <v>5</v>
      </c>
      <c r="C13" s="21"/>
      <c r="D13" s="75"/>
      <c r="E13" s="75"/>
      <c r="F13" s="75"/>
      <c r="G13" s="75"/>
      <c r="H13" s="75"/>
      <c r="I13" s="75"/>
      <c r="J13" s="80"/>
      <c r="K13" s="80"/>
      <c r="L13" s="80"/>
      <c r="M13" s="79">
        <f t="shared" si="0"/>
        <v>0</v>
      </c>
      <c r="N13" s="79">
        <f t="shared" si="1"/>
        <v>0</v>
      </c>
      <c r="O13" s="79">
        <f t="shared" si="2"/>
        <v>0</v>
      </c>
      <c r="P13" s="80"/>
      <c r="Q13" s="80"/>
      <c r="R13" s="80"/>
      <c r="S13" s="80"/>
      <c r="T13" s="80"/>
      <c r="U13" s="80"/>
      <c r="V13" s="113"/>
    </row>
    <row r="14" spans="1:22" s="46" customFormat="1" ht="30.75" customHeight="1">
      <c r="A14" s="47" t="s">
        <v>13</v>
      </c>
      <c r="B14" s="48" t="s">
        <v>667</v>
      </c>
      <c r="C14" s="49" t="s">
        <v>14</v>
      </c>
      <c r="D14" s="81">
        <v>19669.8</v>
      </c>
      <c r="E14" s="81">
        <v>19669.8</v>
      </c>
      <c r="F14" s="80">
        <v>0</v>
      </c>
      <c r="G14" s="77">
        <v>19811.9</v>
      </c>
      <c r="H14" s="77">
        <v>19811.9</v>
      </c>
      <c r="I14" s="80">
        <v>0</v>
      </c>
      <c r="J14" s="79">
        <v>28302.7</v>
      </c>
      <c r="K14" s="79">
        <v>28302.7</v>
      </c>
      <c r="L14" s="80">
        <v>0</v>
      </c>
      <c r="M14" s="79">
        <f t="shared" si="0"/>
        <v>8490.8</v>
      </c>
      <c r="N14" s="79">
        <f t="shared" si="1"/>
        <v>8490.8</v>
      </c>
      <c r="O14" s="79">
        <f t="shared" si="2"/>
        <v>0</v>
      </c>
      <c r="P14" s="79">
        <v>42540.5</v>
      </c>
      <c r="Q14" s="79">
        <v>42540.5</v>
      </c>
      <c r="R14" s="79">
        <v>0</v>
      </c>
      <c r="S14" s="79">
        <v>56720.7</v>
      </c>
      <c r="T14" s="79">
        <v>56720.7</v>
      </c>
      <c r="U14" s="80">
        <v>0</v>
      </c>
      <c r="V14" s="113"/>
    </row>
    <row r="15" spans="1:22" ht="10.5" customHeight="1">
      <c r="A15" s="52"/>
      <c r="B15" s="26" t="s">
        <v>5</v>
      </c>
      <c r="C15" s="21"/>
      <c r="D15" s="75"/>
      <c r="E15" s="75"/>
      <c r="F15" s="75"/>
      <c r="G15" s="75"/>
      <c r="H15" s="75"/>
      <c r="I15" s="75"/>
      <c r="J15" s="80"/>
      <c r="K15" s="80"/>
      <c r="L15" s="80"/>
      <c r="M15" s="79"/>
      <c r="N15" s="79"/>
      <c r="O15" s="79"/>
      <c r="P15" s="80"/>
      <c r="Q15" s="80"/>
      <c r="R15" s="80"/>
      <c r="S15" s="80"/>
      <c r="T15" s="80"/>
      <c r="U15" s="80"/>
      <c r="V15" s="113"/>
    </row>
    <row r="16" spans="1:22" s="46" customFormat="1" ht="21" customHeight="1">
      <c r="A16" s="43" t="s">
        <v>15</v>
      </c>
      <c r="B16" s="34" t="s">
        <v>16</v>
      </c>
      <c r="C16" s="16" t="s">
        <v>10</v>
      </c>
      <c r="D16" s="75">
        <v>2475.8</v>
      </c>
      <c r="E16" s="75">
        <v>2475.8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79">
        <f t="shared" si="0"/>
        <v>0</v>
      </c>
      <c r="N16" s="79">
        <f t="shared" si="1"/>
        <v>0</v>
      </c>
      <c r="O16" s="79">
        <f t="shared" si="2"/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113"/>
    </row>
    <row r="17" spans="1:22" s="46" customFormat="1" ht="24" customHeight="1">
      <c r="A17" s="43" t="s">
        <v>17</v>
      </c>
      <c r="B17" s="34" t="s">
        <v>18</v>
      </c>
      <c r="C17" s="16" t="s">
        <v>10</v>
      </c>
      <c r="D17" s="75">
        <v>2606.6</v>
      </c>
      <c r="E17" s="75">
        <v>2606.6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79">
        <f t="shared" si="0"/>
        <v>0</v>
      </c>
      <c r="N17" s="79">
        <f t="shared" si="1"/>
        <v>0</v>
      </c>
      <c r="O17" s="79">
        <f t="shared" si="2"/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113"/>
    </row>
    <row r="18" spans="1:22" s="46" customFormat="1" ht="18" customHeight="1">
      <c r="A18" s="43" t="s">
        <v>19</v>
      </c>
      <c r="B18" s="34" t="s">
        <v>20</v>
      </c>
      <c r="C18" s="16" t="s">
        <v>10</v>
      </c>
      <c r="D18" s="81">
        <v>14587.4</v>
      </c>
      <c r="E18" s="81">
        <v>14587.4</v>
      </c>
      <c r="F18" s="80">
        <v>0</v>
      </c>
      <c r="G18" s="75">
        <v>19811.9</v>
      </c>
      <c r="H18" s="75">
        <v>19811.9</v>
      </c>
      <c r="I18" s="80">
        <v>0</v>
      </c>
      <c r="J18" s="80">
        <v>28302.7</v>
      </c>
      <c r="K18" s="80">
        <v>28302.7</v>
      </c>
      <c r="L18" s="80">
        <v>0</v>
      </c>
      <c r="M18" s="79">
        <f t="shared" si="0"/>
        <v>8490.8</v>
      </c>
      <c r="N18" s="79">
        <f t="shared" si="1"/>
        <v>8490.8</v>
      </c>
      <c r="O18" s="79">
        <f t="shared" si="2"/>
        <v>0</v>
      </c>
      <c r="P18" s="80">
        <v>42540.5</v>
      </c>
      <c r="Q18" s="80">
        <v>42540.5</v>
      </c>
      <c r="R18" s="80">
        <v>0</v>
      </c>
      <c r="S18" s="80">
        <v>56720.7</v>
      </c>
      <c r="T18" s="80">
        <v>56720.7</v>
      </c>
      <c r="U18" s="80">
        <v>0</v>
      </c>
      <c r="V18" s="113"/>
    </row>
    <row r="19" spans="1:22" s="46" customFormat="1" ht="19.5" customHeight="1">
      <c r="A19" s="47" t="s">
        <v>21</v>
      </c>
      <c r="B19" s="48" t="s">
        <v>22</v>
      </c>
      <c r="C19" s="49" t="s">
        <v>23</v>
      </c>
      <c r="D19" s="81">
        <v>47167.6</v>
      </c>
      <c r="E19" s="81">
        <v>47167.6</v>
      </c>
      <c r="F19" s="80">
        <v>0</v>
      </c>
      <c r="G19" s="77">
        <v>49401.6</v>
      </c>
      <c r="H19" s="77">
        <v>49401.6</v>
      </c>
      <c r="I19" s="80">
        <v>0</v>
      </c>
      <c r="J19" s="79">
        <v>53500</v>
      </c>
      <c r="K19" s="79">
        <v>53500</v>
      </c>
      <c r="L19" s="80">
        <v>0</v>
      </c>
      <c r="M19" s="79">
        <f t="shared" si="0"/>
        <v>4098.4000000000015</v>
      </c>
      <c r="N19" s="79">
        <f t="shared" si="1"/>
        <v>4098.4000000000015</v>
      </c>
      <c r="O19" s="79">
        <f t="shared" si="2"/>
        <v>0</v>
      </c>
      <c r="P19" s="79">
        <v>55150</v>
      </c>
      <c r="Q19" s="79">
        <v>55150</v>
      </c>
      <c r="R19" s="80">
        <v>0</v>
      </c>
      <c r="S19" s="79">
        <v>57150</v>
      </c>
      <c r="T19" s="79">
        <v>57150</v>
      </c>
      <c r="U19" s="80">
        <v>0</v>
      </c>
      <c r="V19" s="113"/>
    </row>
    <row r="20" spans="1:22" ht="12" customHeight="1">
      <c r="A20" s="52"/>
      <c r="B20" s="26" t="s">
        <v>5</v>
      </c>
      <c r="C20" s="21"/>
      <c r="D20" s="75"/>
      <c r="E20" s="75"/>
      <c r="F20" s="75"/>
      <c r="G20" s="75"/>
      <c r="H20" s="75"/>
      <c r="I20" s="75"/>
      <c r="J20" s="80"/>
      <c r="K20" s="80"/>
      <c r="L20" s="80"/>
      <c r="M20" s="79"/>
      <c r="N20" s="79"/>
      <c r="O20" s="79"/>
      <c r="P20" s="80"/>
      <c r="Q20" s="80"/>
      <c r="R20" s="80"/>
      <c r="S20" s="80"/>
      <c r="T20" s="80"/>
      <c r="U20" s="80"/>
      <c r="V20" s="113"/>
    </row>
    <row r="21" spans="1:22" s="46" customFormat="1" ht="17.25" customHeight="1">
      <c r="A21" s="43" t="s">
        <v>24</v>
      </c>
      <c r="B21" s="34" t="s">
        <v>25</v>
      </c>
      <c r="C21" s="16" t="s">
        <v>10</v>
      </c>
      <c r="D21" s="81">
        <v>47167.6</v>
      </c>
      <c r="E21" s="81">
        <v>47167.6</v>
      </c>
      <c r="F21" s="80">
        <v>0</v>
      </c>
      <c r="G21" s="80">
        <v>0</v>
      </c>
      <c r="H21" s="80">
        <v>0</v>
      </c>
      <c r="I21" s="80">
        <v>0</v>
      </c>
      <c r="J21" s="80">
        <v>53500</v>
      </c>
      <c r="K21" s="80">
        <v>53500</v>
      </c>
      <c r="L21" s="80"/>
      <c r="M21" s="79">
        <f t="shared" si="0"/>
        <v>53500</v>
      </c>
      <c r="N21" s="79">
        <f t="shared" si="1"/>
        <v>53500</v>
      </c>
      <c r="O21" s="79">
        <f t="shared" si="2"/>
        <v>0</v>
      </c>
      <c r="P21" s="80">
        <v>55150</v>
      </c>
      <c r="Q21" s="80">
        <v>55150</v>
      </c>
      <c r="R21" s="80">
        <v>0</v>
      </c>
      <c r="S21" s="80">
        <v>57150</v>
      </c>
      <c r="T21" s="80">
        <v>57150</v>
      </c>
      <c r="U21" s="80">
        <v>0</v>
      </c>
      <c r="V21" s="114"/>
    </row>
    <row r="22" spans="1:22" s="46" customFormat="1" ht="59.25" customHeight="1">
      <c r="A22" s="47" t="s">
        <v>26</v>
      </c>
      <c r="B22" s="48" t="s">
        <v>27</v>
      </c>
      <c r="C22" s="49" t="s">
        <v>28</v>
      </c>
      <c r="D22" s="78">
        <v>4295.4</v>
      </c>
      <c r="E22" s="78">
        <v>4295.4</v>
      </c>
      <c r="F22" s="80">
        <v>0</v>
      </c>
      <c r="G22" s="78">
        <v>3967</v>
      </c>
      <c r="H22" s="78">
        <v>3967</v>
      </c>
      <c r="I22" s="80">
        <v>0</v>
      </c>
      <c r="J22" s="79">
        <v>4450</v>
      </c>
      <c r="K22" s="79">
        <v>4450</v>
      </c>
      <c r="L22" s="80">
        <v>0</v>
      </c>
      <c r="M22" s="79">
        <f t="shared" si="0"/>
        <v>483</v>
      </c>
      <c r="N22" s="79">
        <f t="shared" si="1"/>
        <v>483</v>
      </c>
      <c r="O22" s="79">
        <f t="shared" si="2"/>
        <v>0</v>
      </c>
      <c r="P22" s="79">
        <v>4940</v>
      </c>
      <c r="Q22" s="79">
        <v>4940</v>
      </c>
      <c r="R22" s="80">
        <v>0</v>
      </c>
      <c r="S22" s="79">
        <v>5485</v>
      </c>
      <c r="T22" s="79">
        <v>5485</v>
      </c>
      <c r="U22" s="80">
        <v>0</v>
      </c>
      <c r="V22" s="112" t="s">
        <v>660</v>
      </c>
    </row>
    <row r="23" spans="1:22" ht="12.75" customHeight="1">
      <c r="A23" s="52"/>
      <c r="B23" s="26" t="s">
        <v>5</v>
      </c>
      <c r="C23" s="21"/>
      <c r="D23" s="75"/>
      <c r="E23" s="75"/>
      <c r="F23" s="75"/>
      <c r="G23" s="75"/>
      <c r="H23" s="75"/>
      <c r="I23" s="80"/>
      <c r="J23" s="80"/>
      <c r="K23" s="80"/>
      <c r="L23" s="80"/>
      <c r="M23" s="79"/>
      <c r="N23" s="79"/>
      <c r="O23" s="79"/>
      <c r="P23" s="80"/>
      <c r="Q23" s="80"/>
      <c r="R23" s="80"/>
      <c r="S23" s="80"/>
      <c r="T23" s="80"/>
      <c r="U23" s="80"/>
      <c r="V23" s="113"/>
    </row>
    <row r="24" spans="1:22" ht="29.25" customHeight="1">
      <c r="A24" s="52" t="s">
        <v>29</v>
      </c>
      <c r="B24" s="26" t="s">
        <v>30</v>
      </c>
      <c r="C24" s="21" t="s">
        <v>10</v>
      </c>
      <c r="D24" s="76">
        <v>686</v>
      </c>
      <c r="E24" s="76">
        <v>686</v>
      </c>
      <c r="F24" s="80">
        <v>0</v>
      </c>
      <c r="G24" s="76">
        <v>500</v>
      </c>
      <c r="H24" s="76">
        <v>500</v>
      </c>
      <c r="I24" s="80">
        <v>0</v>
      </c>
      <c r="J24" s="80">
        <v>700</v>
      </c>
      <c r="K24" s="80">
        <v>700</v>
      </c>
      <c r="L24" s="80">
        <v>0</v>
      </c>
      <c r="M24" s="79">
        <f t="shared" si="0"/>
        <v>200</v>
      </c>
      <c r="N24" s="79">
        <f t="shared" si="1"/>
        <v>200</v>
      </c>
      <c r="O24" s="79">
        <f t="shared" si="2"/>
        <v>0</v>
      </c>
      <c r="P24" s="80">
        <v>700</v>
      </c>
      <c r="Q24" s="80">
        <v>700</v>
      </c>
      <c r="R24" s="80">
        <v>0</v>
      </c>
      <c r="S24" s="80">
        <v>700</v>
      </c>
      <c r="T24" s="80">
        <v>700</v>
      </c>
      <c r="U24" s="80">
        <v>0</v>
      </c>
      <c r="V24" s="114"/>
    </row>
    <row r="25" spans="1:22" ht="39" customHeight="1">
      <c r="A25" s="52" t="s">
        <v>31</v>
      </c>
      <c r="B25" s="26" t="s">
        <v>32</v>
      </c>
      <c r="C25" s="21" t="s">
        <v>10</v>
      </c>
      <c r="D25" s="76">
        <v>90</v>
      </c>
      <c r="E25" s="76">
        <v>90</v>
      </c>
      <c r="F25" s="80">
        <v>0</v>
      </c>
      <c r="G25" s="76">
        <v>100</v>
      </c>
      <c r="H25" s="76">
        <v>100</v>
      </c>
      <c r="I25" s="80">
        <v>0</v>
      </c>
      <c r="J25" s="80">
        <v>115</v>
      </c>
      <c r="K25" s="80">
        <v>115</v>
      </c>
      <c r="L25" s="80">
        <v>0</v>
      </c>
      <c r="M25" s="79">
        <f t="shared" si="0"/>
        <v>15</v>
      </c>
      <c r="N25" s="79">
        <f t="shared" si="1"/>
        <v>15</v>
      </c>
      <c r="O25" s="79">
        <f t="shared" si="2"/>
        <v>0</v>
      </c>
      <c r="P25" s="80">
        <v>130</v>
      </c>
      <c r="Q25" s="80">
        <v>130</v>
      </c>
      <c r="R25" s="80">
        <v>0</v>
      </c>
      <c r="S25" s="80">
        <v>150</v>
      </c>
      <c r="T25" s="80">
        <v>150</v>
      </c>
      <c r="U25" s="80">
        <v>0</v>
      </c>
      <c r="V25" s="53"/>
    </row>
    <row r="26" spans="1:22" ht="30" customHeight="1">
      <c r="A26" s="52" t="s">
        <v>33</v>
      </c>
      <c r="B26" s="26" t="s">
        <v>34</v>
      </c>
      <c r="C26" s="21" t="s">
        <v>10</v>
      </c>
      <c r="D26" s="75">
        <v>5</v>
      </c>
      <c r="E26" s="75">
        <v>5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79">
        <f t="shared" si="0"/>
        <v>0</v>
      </c>
      <c r="N26" s="79">
        <f t="shared" si="1"/>
        <v>0</v>
      </c>
      <c r="O26" s="79">
        <f t="shared" si="2"/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53"/>
    </row>
    <row r="27" spans="1:22" ht="57" customHeight="1">
      <c r="A27" s="52" t="s">
        <v>35</v>
      </c>
      <c r="B27" s="26" t="s">
        <v>36</v>
      </c>
      <c r="C27" s="21" t="s">
        <v>10</v>
      </c>
      <c r="D27" s="76">
        <v>800</v>
      </c>
      <c r="E27" s="76">
        <v>800</v>
      </c>
      <c r="F27" s="80">
        <v>0</v>
      </c>
      <c r="G27" s="76">
        <v>800</v>
      </c>
      <c r="H27" s="76">
        <v>800</v>
      </c>
      <c r="I27" s="80">
        <v>0</v>
      </c>
      <c r="J27" s="80">
        <v>800</v>
      </c>
      <c r="K27" s="80">
        <v>800</v>
      </c>
      <c r="L27" s="80">
        <v>0</v>
      </c>
      <c r="M27" s="79">
        <f t="shared" si="0"/>
        <v>0</v>
      </c>
      <c r="N27" s="79">
        <f t="shared" si="1"/>
        <v>0</v>
      </c>
      <c r="O27" s="79">
        <f t="shared" si="2"/>
        <v>0</v>
      </c>
      <c r="P27" s="80">
        <v>800</v>
      </c>
      <c r="Q27" s="80">
        <v>800</v>
      </c>
      <c r="R27" s="80">
        <v>0</v>
      </c>
      <c r="S27" s="80">
        <v>1000</v>
      </c>
      <c r="T27" s="80">
        <v>1000</v>
      </c>
      <c r="U27" s="80">
        <v>0</v>
      </c>
      <c r="V27" s="53"/>
    </row>
    <row r="28" spans="1:22" ht="57" customHeight="1">
      <c r="A28" s="52" t="s">
        <v>37</v>
      </c>
      <c r="B28" s="26" t="s">
        <v>38</v>
      </c>
      <c r="C28" s="21" t="s">
        <v>10</v>
      </c>
      <c r="D28" s="76">
        <v>60</v>
      </c>
      <c r="E28" s="76">
        <v>60</v>
      </c>
      <c r="F28" s="80">
        <v>0</v>
      </c>
      <c r="G28" s="76">
        <v>60</v>
      </c>
      <c r="H28" s="76">
        <v>60</v>
      </c>
      <c r="I28" s="80">
        <v>0</v>
      </c>
      <c r="J28" s="80">
        <v>60</v>
      </c>
      <c r="K28" s="80">
        <v>60</v>
      </c>
      <c r="L28" s="80">
        <v>0</v>
      </c>
      <c r="M28" s="79">
        <f t="shared" si="0"/>
        <v>0</v>
      </c>
      <c r="N28" s="79">
        <f t="shared" si="1"/>
        <v>0</v>
      </c>
      <c r="O28" s="79">
        <f t="shared" si="2"/>
        <v>0</v>
      </c>
      <c r="P28" s="80">
        <v>60</v>
      </c>
      <c r="Q28" s="80">
        <v>60</v>
      </c>
      <c r="R28" s="80">
        <v>0</v>
      </c>
      <c r="S28" s="80">
        <v>120</v>
      </c>
      <c r="T28" s="80">
        <v>120</v>
      </c>
      <c r="U28" s="80">
        <v>0</v>
      </c>
      <c r="V28" s="53"/>
    </row>
    <row r="29" spans="1:22" ht="30.75" customHeight="1">
      <c r="A29" s="52" t="s">
        <v>39</v>
      </c>
      <c r="B29" s="26" t="s">
        <v>40</v>
      </c>
      <c r="C29" s="21" t="s">
        <v>10</v>
      </c>
      <c r="D29" s="76">
        <v>50</v>
      </c>
      <c r="E29" s="76">
        <v>50</v>
      </c>
      <c r="F29" s="80">
        <v>0</v>
      </c>
      <c r="G29" s="76">
        <v>50</v>
      </c>
      <c r="H29" s="76">
        <v>50</v>
      </c>
      <c r="I29" s="80">
        <v>0</v>
      </c>
      <c r="J29" s="80">
        <v>50</v>
      </c>
      <c r="K29" s="80">
        <v>50</v>
      </c>
      <c r="L29" s="80">
        <v>0</v>
      </c>
      <c r="M29" s="79">
        <f t="shared" si="0"/>
        <v>0</v>
      </c>
      <c r="N29" s="79">
        <f t="shared" si="1"/>
        <v>0</v>
      </c>
      <c r="O29" s="79">
        <f t="shared" si="2"/>
        <v>0</v>
      </c>
      <c r="P29" s="80">
        <v>50</v>
      </c>
      <c r="Q29" s="80">
        <v>50</v>
      </c>
      <c r="R29" s="80">
        <v>0</v>
      </c>
      <c r="S29" s="80">
        <v>50</v>
      </c>
      <c r="T29" s="80">
        <v>50</v>
      </c>
      <c r="U29" s="80">
        <v>0</v>
      </c>
      <c r="V29" s="53"/>
    </row>
    <row r="30" spans="1:22" ht="32.25" customHeight="1">
      <c r="A30" s="52" t="s">
        <v>41</v>
      </c>
      <c r="B30" s="26" t="s">
        <v>42</v>
      </c>
      <c r="C30" s="21" t="s">
        <v>10</v>
      </c>
      <c r="D30" s="76">
        <v>1585.6</v>
      </c>
      <c r="E30" s="76">
        <v>1585.6</v>
      </c>
      <c r="F30" s="80">
        <v>0</v>
      </c>
      <c r="G30" s="76">
        <v>1628</v>
      </c>
      <c r="H30" s="76">
        <v>1628</v>
      </c>
      <c r="I30" s="80">
        <v>0</v>
      </c>
      <c r="J30" s="80">
        <v>1850</v>
      </c>
      <c r="K30" s="80">
        <v>1850</v>
      </c>
      <c r="L30" s="80">
        <v>0</v>
      </c>
      <c r="M30" s="79">
        <f t="shared" si="0"/>
        <v>222</v>
      </c>
      <c r="N30" s="79">
        <f t="shared" si="1"/>
        <v>222</v>
      </c>
      <c r="O30" s="79">
        <f t="shared" si="2"/>
        <v>0</v>
      </c>
      <c r="P30" s="80">
        <v>2000</v>
      </c>
      <c r="Q30" s="80">
        <v>2000</v>
      </c>
      <c r="R30" s="80">
        <v>0</v>
      </c>
      <c r="S30" s="80">
        <v>2200</v>
      </c>
      <c r="T30" s="80">
        <v>2200</v>
      </c>
      <c r="U30" s="80">
        <v>0</v>
      </c>
      <c r="V30" s="53"/>
    </row>
    <row r="31" spans="1:22" ht="48" customHeight="1">
      <c r="A31" s="52" t="s">
        <v>43</v>
      </c>
      <c r="B31" s="26" t="s">
        <v>44</v>
      </c>
      <c r="C31" s="21" t="s">
        <v>10</v>
      </c>
      <c r="D31" s="75"/>
      <c r="E31" s="75"/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79">
        <f t="shared" si="0"/>
        <v>0</v>
      </c>
      <c r="N31" s="79">
        <f t="shared" si="1"/>
        <v>0</v>
      </c>
      <c r="O31" s="79">
        <f t="shared" si="2"/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53"/>
    </row>
    <row r="32" spans="1:22" ht="48.75" customHeight="1">
      <c r="A32" s="52" t="s">
        <v>45</v>
      </c>
      <c r="B32" s="26" t="s">
        <v>46</v>
      </c>
      <c r="C32" s="21" t="s">
        <v>10</v>
      </c>
      <c r="D32" s="76">
        <v>25</v>
      </c>
      <c r="E32" s="76">
        <v>25</v>
      </c>
      <c r="F32" s="80">
        <v>0</v>
      </c>
      <c r="G32" s="76">
        <v>25</v>
      </c>
      <c r="H32" s="76">
        <v>25</v>
      </c>
      <c r="I32" s="75"/>
      <c r="J32" s="80">
        <v>25</v>
      </c>
      <c r="K32" s="80">
        <v>25</v>
      </c>
      <c r="L32" s="80"/>
      <c r="M32" s="79">
        <f t="shared" si="0"/>
        <v>0</v>
      </c>
      <c r="N32" s="79">
        <f t="shared" si="1"/>
        <v>0</v>
      </c>
      <c r="O32" s="79">
        <f t="shared" si="2"/>
        <v>0</v>
      </c>
      <c r="P32" s="80">
        <v>25</v>
      </c>
      <c r="Q32" s="80">
        <v>25</v>
      </c>
      <c r="R32" s="80">
        <v>0</v>
      </c>
      <c r="S32" s="80">
        <v>50</v>
      </c>
      <c r="T32" s="80">
        <v>50</v>
      </c>
      <c r="U32" s="80">
        <v>0</v>
      </c>
      <c r="V32" s="53"/>
    </row>
    <row r="33" spans="1:22" ht="29.25" customHeight="1">
      <c r="A33" s="52" t="s">
        <v>47</v>
      </c>
      <c r="B33" s="26" t="s">
        <v>48</v>
      </c>
      <c r="C33" s="21" t="s">
        <v>10</v>
      </c>
      <c r="D33" s="76">
        <v>212</v>
      </c>
      <c r="E33" s="76">
        <v>212</v>
      </c>
      <c r="F33" s="80">
        <v>0</v>
      </c>
      <c r="G33" s="76">
        <v>204</v>
      </c>
      <c r="H33" s="76">
        <v>204</v>
      </c>
      <c r="I33" s="75"/>
      <c r="J33" s="80">
        <v>150</v>
      </c>
      <c r="K33" s="80">
        <v>150</v>
      </c>
      <c r="L33" s="80"/>
      <c r="M33" s="79">
        <f t="shared" si="0"/>
        <v>-54</v>
      </c>
      <c r="N33" s="79">
        <f t="shared" si="1"/>
        <v>-54</v>
      </c>
      <c r="O33" s="79">
        <f t="shared" si="2"/>
        <v>0</v>
      </c>
      <c r="P33" s="80">
        <v>175</v>
      </c>
      <c r="Q33" s="80">
        <v>175</v>
      </c>
      <c r="R33" s="80">
        <v>0</v>
      </c>
      <c r="S33" s="80">
        <v>215</v>
      </c>
      <c r="T33" s="80">
        <v>215</v>
      </c>
      <c r="U33" s="80">
        <v>0</v>
      </c>
      <c r="V33" s="53"/>
    </row>
    <row r="34" spans="1:22" ht="28.5" customHeight="1">
      <c r="A34" s="52" t="s">
        <v>49</v>
      </c>
      <c r="B34" s="26" t="s">
        <v>50</v>
      </c>
      <c r="C34" s="21" t="s">
        <v>10</v>
      </c>
      <c r="D34" s="75"/>
      <c r="E34" s="75"/>
      <c r="F34" s="80">
        <v>0</v>
      </c>
      <c r="G34" s="76"/>
      <c r="H34" s="76"/>
      <c r="I34" s="75"/>
      <c r="J34" s="80"/>
      <c r="K34" s="80"/>
      <c r="L34" s="80"/>
      <c r="M34" s="79">
        <f t="shared" si="0"/>
        <v>0</v>
      </c>
      <c r="N34" s="79">
        <f t="shared" si="1"/>
        <v>0</v>
      </c>
      <c r="O34" s="79">
        <f t="shared" si="2"/>
        <v>0</v>
      </c>
      <c r="P34" s="80"/>
      <c r="Q34" s="80"/>
      <c r="R34" s="80">
        <v>0</v>
      </c>
      <c r="S34" s="80"/>
      <c r="T34" s="80"/>
      <c r="U34" s="80">
        <v>0</v>
      </c>
      <c r="V34" s="53"/>
    </row>
    <row r="35" spans="1:22" ht="45.75" customHeight="1">
      <c r="A35" s="52" t="s">
        <v>51</v>
      </c>
      <c r="B35" s="26" t="s">
        <v>52</v>
      </c>
      <c r="C35" s="21" t="s">
        <v>10</v>
      </c>
      <c r="D35" s="76">
        <v>781.8</v>
      </c>
      <c r="E35" s="76">
        <v>781.8</v>
      </c>
      <c r="F35" s="80">
        <v>0</v>
      </c>
      <c r="G35" s="76">
        <v>600</v>
      </c>
      <c r="H35" s="76">
        <v>600</v>
      </c>
      <c r="I35" s="75"/>
      <c r="J35" s="80">
        <v>700</v>
      </c>
      <c r="K35" s="80">
        <v>700</v>
      </c>
      <c r="L35" s="80"/>
      <c r="M35" s="79">
        <f t="shared" si="0"/>
        <v>100</v>
      </c>
      <c r="N35" s="79">
        <f t="shared" si="1"/>
        <v>100</v>
      </c>
      <c r="O35" s="79">
        <f t="shared" si="2"/>
        <v>0</v>
      </c>
      <c r="P35" s="80">
        <v>1000</v>
      </c>
      <c r="Q35" s="80">
        <v>1000</v>
      </c>
      <c r="R35" s="80">
        <v>0</v>
      </c>
      <c r="S35" s="80">
        <v>0</v>
      </c>
      <c r="T35" s="80">
        <v>0</v>
      </c>
      <c r="U35" s="80">
        <v>0</v>
      </c>
      <c r="V35" s="53"/>
    </row>
    <row r="36" spans="1:22" ht="56.25" customHeight="1">
      <c r="A36" s="52" t="s">
        <v>53</v>
      </c>
      <c r="B36" s="26" t="s">
        <v>54</v>
      </c>
      <c r="C36" s="21" t="s">
        <v>10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79">
        <f t="shared" si="0"/>
        <v>0</v>
      </c>
      <c r="N36" s="79">
        <f t="shared" si="1"/>
        <v>0</v>
      </c>
      <c r="O36" s="79">
        <f t="shared" si="2"/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53"/>
    </row>
    <row r="37" spans="1:22" ht="39" customHeight="1">
      <c r="A37" s="52" t="s">
        <v>55</v>
      </c>
      <c r="B37" s="26" t="s">
        <v>56</v>
      </c>
      <c r="C37" s="21" t="s">
        <v>10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79">
        <f t="shared" si="0"/>
        <v>0</v>
      </c>
      <c r="N37" s="79">
        <f t="shared" si="1"/>
        <v>0</v>
      </c>
      <c r="O37" s="79">
        <f t="shared" si="2"/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53"/>
    </row>
    <row r="38" spans="1:22" ht="38.25" customHeight="1">
      <c r="A38" s="52" t="s">
        <v>57</v>
      </c>
      <c r="B38" s="26" t="s">
        <v>58</v>
      </c>
      <c r="C38" s="21" t="s">
        <v>10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79">
        <f t="shared" si="0"/>
        <v>0</v>
      </c>
      <c r="N38" s="79">
        <f t="shared" si="1"/>
        <v>0</v>
      </c>
      <c r="O38" s="79">
        <f t="shared" si="2"/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53"/>
    </row>
    <row r="39" spans="1:22" ht="31.5" customHeight="1">
      <c r="A39" s="52" t="s">
        <v>59</v>
      </c>
      <c r="B39" s="26" t="s">
        <v>60</v>
      </c>
      <c r="C39" s="21" t="s">
        <v>10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79">
        <f t="shared" si="0"/>
        <v>0</v>
      </c>
      <c r="N39" s="79">
        <f t="shared" si="1"/>
        <v>0</v>
      </c>
      <c r="O39" s="79">
        <f t="shared" si="2"/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53"/>
    </row>
    <row r="40" spans="1:22" ht="24" customHeight="1">
      <c r="A40" s="52" t="s">
        <v>61</v>
      </c>
      <c r="B40" s="26" t="s">
        <v>62</v>
      </c>
      <c r="C40" s="21" t="s">
        <v>10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79">
        <f t="shared" si="0"/>
        <v>0</v>
      </c>
      <c r="N40" s="79">
        <f t="shared" si="1"/>
        <v>0</v>
      </c>
      <c r="O40" s="79">
        <f t="shared" si="2"/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53"/>
    </row>
    <row r="41" spans="1:22" ht="11.25" customHeight="1">
      <c r="A41" s="52" t="s">
        <v>63</v>
      </c>
      <c r="B41" s="26" t="s">
        <v>64</v>
      </c>
      <c r="C41" s="21" t="s">
        <v>10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79">
        <f t="shared" si="0"/>
        <v>0</v>
      </c>
      <c r="N41" s="79">
        <f t="shared" si="1"/>
        <v>0</v>
      </c>
      <c r="O41" s="79">
        <f t="shared" si="2"/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53"/>
    </row>
    <row r="42" spans="1:22" s="46" customFormat="1" ht="27" customHeight="1">
      <c r="A42" s="47" t="s">
        <v>65</v>
      </c>
      <c r="B42" s="48" t="s">
        <v>66</v>
      </c>
      <c r="C42" s="49" t="s">
        <v>67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79">
        <f t="shared" si="0"/>
        <v>0</v>
      </c>
      <c r="N42" s="79">
        <f t="shared" si="1"/>
        <v>0</v>
      </c>
      <c r="O42" s="79">
        <f t="shared" si="2"/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51"/>
    </row>
    <row r="43" spans="1:22" ht="9" customHeight="1">
      <c r="A43" s="52"/>
      <c r="B43" s="26" t="s">
        <v>5</v>
      </c>
      <c r="C43" s="21"/>
      <c r="D43" s="75"/>
      <c r="E43" s="75"/>
      <c r="F43" s="75"/>
      <c r="G43" s="76"/>
      <c r="H43" s="76"/>
      <c r="I43" s="75"/>
      <c r="J43" s="80"/>
      <c r="K43" s="80"/>
      <c r="L43" s="80"/>
      <c r="M43" s="79"/>
      <c r="N43" s="79"/>
      <c r="O43" s="79"/>
      <c r="P43" s="80"/>
      <c r="Q43" s="80"/>
      <c r="R43" s="80"/>
      <c r="S43" s="80"/>
      <c r="T43" s="80"/>
      <c r="U43" s="80"/>
      <c r="V43" s="53"/>
    </row>
    <row r="44" spans="1:22" s="46" customFormat="1" ht="58.5" customHeight="1">
      <c r="A44" s="43" t="s">
        <v>68</v>
      </c>
      <c r="B44" s="34" t="s">
        <v>69</v>
      </c>
      <c r="C44" s="16" t="s">
        <v>10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79">
        <f t="shared" si="0"/>
        <v>0</v>
      </c>
      <c r="N44" s="79">
        <f t="shared" si="1"/>
        <v>0</v>
      </c>
      <c r="O44" s="79">
        <f t="shared" si="2"/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51"/>
    </row>
    <row r="45" spans="1:22" s="46" customFormat="1" ht="57.75" customHeight="1">
      <c r="A45" s="43" t="s">
        <v>70</v>
      </c>
      <c r="B45" s="34" t="s">
        <v>71</v>
      </c>
      <c r="C45" s="16" t="s">
        <v>10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79">
        <f t="shared" si="0"/>
        <v>0</v>
      </c>
      <c r="N45" s="79">
        <f t="shared" si="1"/>
        <v>0</v>
      </c>
      <c r="O45" s="79">
        <f t="shared" si="2"/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51"/>
    </row>
    <row r="46" spans="1:22" s="46" customFormat="1" ht="37.5" customHeight="1">
      <c r="A46" s="47" t="s">
        <v>72</v>
      </c>
      <c r="B46" s="48" t="s">
        <v>654</v>
      </c>
      <c r="C46" s="49" t="s">
        <v>73</v>
      </c>
      <c r="D46" s="77">
        <f>D48+D51+D54</f>
        <v>353828.8</v>
      </c>
      <c r="E46" s="77">
        <f>E48+E51+E54</f>
        <v>300671.5</v>
      </c>
      <c r="F46" s="77"/>
      <c r="G46" s="78">
        <v>288656.4</v>
      </c>
      <c r="H46" s="78">
        <v>280372.7</v>
      </c>
      <c r="I46" s="78">
        <v>8283.7</v>
      </c>
      <c r="J46" s="79">
        <v>407621.4</v>
      </c>
      <c r="K46" s="79">
        <v>324550.4</v>
      </c>
      <c r="L46" s="79">
        <v>83071</v>
      </c>
      <c r="M46" s="79">
        <f t="shared" si="0"/>
        <v>118965</v>
      </c>
      <c r="N46" s="79">
        <f t="shared" si="1"/>
        <v>44177.70000000001</v>
      </c>
      <c r="O46" s="79">
        <f t="shared" si="2"/>
        <v>74787.3</v>
      </c>
      <c r="P46" s="79">
        <v>432039.6</v>
      </c>
      <c r="Q46" s="79">
        <v>379177</v>
      </c>
      <c r="R46" s="79">
        <v>52862.6</v>
      </c>
      <c r="S46" s="79">
        <v>498866.7</v>
      </c>
      <c r="T46" s="79">
        <v>428866.7</v>
      </c>
      <c r="U46" s="79">
        <v>70000</v>
      </c>
      <c r="V46" s="51"/>
    </row>
    <row r="47" spans="1:22" ht="12.75" customHeight="1">
      <c r="A47" s="52"/>
      <c r="B47" s="26" t="s">
        <v>5</v>
      </c>
      <c r="C47" s="21"/>
      <c r="D47" s="75"/>
      <c r="E47" s="75"/>
      <c r="F47" s="75"/>
      <c r="G47" s="76"/>
      <c r="H47" s="76"/>
      <c r="I47" s="75"/>
      <c r="J47" s="80"/>
      <c r="K47" s="80"/>
      <c r="L47" s="80"/>
      <c r="M47" s="79"/>
      <c r="N47" s="79"/>
      <c r="O47" s="79"/>
      <c r="P47" s="80"/>
      <c r="Q47" s="80"/>
      <c r="R47" s="80"/>
      <c r="S47" s="80"/>
      <c r="T47" s="80"/>
      <c r="U47" s="80"/>
      <c r="V47" s="53"/>
    </row>
    <row r="48" spans="1:22" s="46" customFormat="1" ht="34.5" customHeight="1">
      <c r="A48" s="47" t="s">
        <v>74</v>
      </c>
      <c r="B48" s="48" t="s">
        <v>75</v>
      </c>
      <c r="C48" s="49" t="s">
        <v>76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79">
        <f t="shared" si="0"/>
        <v>0</v>
      </c>
      <c r="N48" s="79">
        <f t="shared" si="1"/>
        <v>0</v>
      </c>
      <c r="O48" s="79">
        <f t="shared" si="2"/>
        <v>0</v>
      </c>
      <c r="P48" s="79">
        <v>0</v>
      </c>
      <c r="Q48" s="79">
        <v>0</v>
      </c>
      <c r="R48" s="79">
        <v>0</v>
      </c>
      <c r="S48" s="80">
        <v>0</v>
      </c>
      <c r="T48" s="80">
        <v>0</v>
      </c>
      <c r="U48" s="80">
        <v>0</v>
      </c>
      <c r="V48" s="51"/>
    </row>
    <row r="49" spans="1:22" ht="9" customHeight="1">
      <c r="A49" s="52"/>
      <c r="B49" s="26" t="s">
        <v>5</v>
      </c>
      <c r="C49" s="21"/>
      <c r="D49" s="75"/>
      <c r="E49" s="75"/>
      <c r="F49" s="75"/>
      <c r="G49" s="75"/>
      <c r="H49" s="75"/>
      <c r="I49" s="75"/>
      <c r="J49" s="80"/>
      <c r="K49" s="80"/>
      <c r="L49" s="80"/>
      <c r="M49" s="79"/>
      <c r="N49" s="79"/>
      <c r="O49" s="79"/>
      <c r="P49" s="80"/>
      <c r="Q49" s="80"/>
      <c r="R49" s="80"/>
      <c r="S49" s="80"/>
      <c r="T49" s="80"/>
      <c r="U49" s="80"/>
      <c r="V49" s="53"/>
    </row>
    <row r="50" spans="1:22" s="46" customFormat="1" ht="38.25" customHeight="1">
      <c r="A50" s="43" t="s">
        <v>77</v>
      </c>
      <c r="B50" s="34" t="s">
        <v>78</v>
      </c>
      <c r="C50" s="16"/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79">
        <f t="shared" si="0"/>
        <v>0</v>
      </c>
      <c r="N50" s="79">
        <f t="shared" si="1"/>
        <v>0</v>
      </c>
      <c r="O50" s="79">
        <f t="shared" si="2"/>
        <v>0</v>
      </c>
      <c r="P50" s="79">
        <v>0</v>
      </c>
      <c r="Q50" s="79">
        <v>0</v>
      </c>
      <c r="R50" s="79">
        <v>0</v>
      </c>
      <c r="S50" s="80">
        <v>0</v>
      </c>
      <c r="T50" s="80">
        <v>0</v>
      </c>
      <c r="U50" s="80">
        <v>0</v>
      </c>
      <c r="V50" s="51"/>
    </row>
    <row r="51" spans="1:22" s="46" customFormat="1" ht="33" customHeight="1">
      <c r="A51" s="47" t="s">
        <v>79</v>
      </c>
      <c r="B51" s="48" t="s">
        <v>80</v>
      </c>
      <c r="C51" s="49" t="s">
        <v>81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79">
        <f t="shared" si="0"/>
        <v>0</v>
      </c>
      <c r="N51" s="79">
        <f t="shared" si="1"/>
        <v>0</v>
      </c>
      <c r="O51" s="79">
        <f t="shared" si="2"/>
        <v>0</v>
      </c>
      <c r="P51" s="79">
        <v>0</v>
      </c>
      <c r="Q51" s="79">
        <v>0</v>
      </c>
      <c r="R51" s="79">
        <v>0</v>
      </c>
      <c r="S51" s="80">
        <v>0</v>
      </c>
      <c r="T51" s="80">
        <v>0</v>
      </c>
      <c r="U51" s="80">
        <v>0</v>
      </c>
      <c r="V51" s="51"/>
    </row>
    <row r="52" spans="1:22" ht="12.75" customHeight="1">
      <c r="A52" s="52"/>
      <c r="B52" s="26" t="s">
        <v>5</v>
      </c>
      <c r="C52" s="21"/>
      <c r="D52" s="75"/>
      <c r="E52" s="75"/>
      <c r="F52" s="75"/>
      <c r="G52" s="75"/>
      <c r="H52" s="75"/>
      <c r="I52" s="75"/>
      <c r="J52" s="80"/>
      <c r="K52" s="80"/>
      <c r="L52" s="80"/>
      <c r="M52" s="79"/>
      <c r="N52" s="79"/>
      <c r="O52" s="79"/>
      <c r="P52" s="80"/>
      <c r="Q52" s="80"/>
      <c r="R52" s="80"/>
      <c r="S52" s="80"/>
      <c r="T52" s="80"/>
      <c r="U52" s="80"/>
      <c r="V52" s="53"/>
    </row>
    <row r="53" spans="1:22" s="46" customFormat="1" ht="41.25" customHeight="1">
      <c r="A53" s="43" t="s">
        <v>82</v>
      </c>
      <c r="B53" s="34" t="s">
        <v>83</v>
      </c>
      <c r="C53" s="16" t="s">
        <v>10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79">
        <f t="shared" si="0"/>
        <v>0</v>
      </c>
      <c r="N53" s="79">
        <f t="shared" si="1"/>
        <v>0</v>
      </c>
      <c r="O53" s="79">
        <f t="shared" si="2"/>
        <v>0</v>
      </c>
      <c r="P53" s="79">
        <v>0</v>
      </c>
      <c r="Q53" s="79">
        <v>0</v>
      </c>
      <c r="R53" s="79">
        <v>0</v>
      </c>
      <c r="S53" s="80">
        <v>0</v>
      </c>
      <c r="T53" s="80">
        <v>0</v>
      </c>
      <c r="U53" s="80">
        <v>0</v>
      </c>
      <c r="V53" s="51"/>
    </row>
    <row r="54" spans="1:22" s="46" customFormat="1" ht="98.25" customHeight="1">
      <c r="A54" s="47" t="s">
        <v>84</v>
      </c>
      <c r="B54" s="48" t="s">
        <v>665</v>
      </c>
      <c r="C54" s="49" t="s">
        <v>85</v>
      </c>
      <c r="D54" s="77">
        <v>353828.8</v>
      </c>
      <c r="E54" s="77">
        <f>E56+E57</f>
        <v>300671.5</v>
      </c>
      <c r="F54" s="78">
        <v>53157.3</v>
      </c>
      <c r="G54" s="77">
        <v>280372.7</v>
      </c>
      <c r="H54" s="77">
        <v>280372.7</v>
      </c>
      <c r="I54" s="77"/>
      <c r="J54" s="79">
        <v>324550.4</v>
      </c>
      <c r="K54" s="79">
        <v>324550.4</v>
      </c>
      <c r="L54" s="79"/>
      <c r="M54" s="79">
        <f t="shared" si="0"/>
        <v>44177.70000000001</v>
      </c>
      <c r="N54" s="79">
        <f t="shared" si="1"/>
        <v>44177.70000000001</v>
      </c>
      <c r="O54" s="79">
        <f t="shared" si="2"/>
        <v>0</v>
      </c>
      <c r="P54" s="79">
        <v>373069.6</v>
      </c>
      <c r="Q54" s="79">
        <v>373069.6</v>
      </c>
      <c r="R54" s="79">
        <v>0</v>
      </c>
      <c r="S54" s="79">
        <v>428866.7</v>
      </c>
      <c r="T54" s="79">
        <v>428866.7</v>
      </c>
      <c r="U54" s="80">
        <v>0</v>
      </c>
      <c r="V54" s="87" t="s">
        <v>662</v>
      </c>
    </row>
    <row r="55" spans="1:22" ht="12.75" customHeight="1">
      <c r="A55" s="52"/>
      <c r="B55" s="26" t="s">
        <v>5</v>
      </c>
      <c r="C55" s="21"/>
      <c r="D55" s="75"/>
      <c r="E55" s="75"/>
      <c r="F55" s="75"/>
      <c r="G55" s="75"/>
      <c r="H55" s="75"/>
      <c r="I55" s="75"/>
      <c r="J55" s="80"/>
      <c r="K55" s="80"/>
      <c r="L55" s="80"/>
      <c r="M55" s="79">
        <f t="shared" si="0"/>
        <v>0</v>
      </c>
      <c r="N55" s="79">
        <f t="shared" si="1"/>
        <v>0</v>
      </c>
      <c r="O55" s="79">
        <f t="shared" si="2"/>
        <v>0</v>
      </c>
      <c r="P55" s="80"/>
      <c r="Q55" s="80"/>
      <c r="R55" s="80"/>
      <c r="S55" s="80"/>
      <c r="T55" s="80"/>
      <c r="U55" s="80"/>
      <c r="V55" s="53"/>
    </row>
    <row r="56" spans="1:22" ht="20.25" customHeight="1">
      <c r="A56" s="52" t="s">
        <v>86</v>
      </c>
      <c r="B56" s="26" t="s">
        <v>87</v>
      </c>
      <c r="C56" s="21" t="s">
        <v>10</v>
      </c>
      <c r="D56" s="75">
        <v>299582.1</v>
      </c>
      <c r="E56" s="75">
        <v>299582.1</v>
      </c>
      <c r="F56" s="75"/>
      <c r="G56" s="75">
        <v>279283.3</v>
      </c>
      <c r="H56" s="75">
        <v>279283.3</v>
      </c>
      <c r="I56" s="75"/>
      <c r="J56" s="80">
        <v>323461</v>
      </c>
      <c r="K56" s="80">
        <v>323461</v>
      </c>
      <c r="L56" s="80"/>
      <c r="M56" s="79">
        <f t="shared" si="0"/>
        <v>44177.70000000001</v>
      </c>
      <c r="N56" s="79">
        <f t="shared" si="1"/>
        <v>44177.70000000001</v>
      </c>
      <c r="O56" s="79">
        <f t="shared" si="2"/>
        <v>0</v>
      </c>
      <c r="P56" s="80">
        <v>371980.2</v>
      </c>
      <c r="Q56" s="80">
        <v>371980.2</v>
      </c>
      <c r="R56" s="80">
        <v>0</v>
      </c>
      <c r="S56" s="80">
        <v>427777.3</v>
      </c>
      <c r="T56" s="80">
        <v>427777.3</v>
      </c>
      <c r="U56" s="80">
        <v>0</v>
      </c>
      <c r="V56" s="53"/>
    </row>
    <row r="57" spans="1:22" ht="18" customHeight="1">
      <c r="A57" s="52" t="s">
        <v>88</v>
      </c>
      <c r="B57" s="26" t="s">
        <v>89</v>
      </c>
      <c r="C57" s="21" t="s">
        <v>10</v>
      </c>
      <c r="D57" s="75">
        <v>1089.4</v>
      </c>
      <c r="E57" s="75">
        <v>1089.4</v>
      </c>
      <c r="F57" s="75"/>
      <c r="G57" s="75">
        <v>1089.4</v>
      </c>
      <c r="H57" s="75">
        <v>1089.4</v>
      </c>
      <c r="I57" s="75"/>
      <c r="J57" s="80">
        <v>1089.4</v>
      </c>
      <c r="K57" s="80">
        <v>1089.4</v>
      </c>
      <c r="L57" s="80"/>
      <c r="M57" s="79">
        <f t="shared" si="0"/>
        <v>0</v>
      </c>
      <c r="N57" s="79">
        <f t="shared" si="1"/>
        <v>0</v>
      </c>
      <c r="O57" s="79">
        <f t="shared" si="2"/>
        <v>0</v>
      </c>
      <c r="P57" s="80">
        <v>1089.4</v>
      </c>
      <c r="Q57" s="80">
        <v>1089.4</v>
      </c>
      <c r="R57" s="80">
        <v>0</v>
      </c>
      <c r="S57" s="80">
        <v>1089.4</v>
      </c>
      <c r="T57" s="80">
        <v>1089.4</v>
      </c>
      <c r="U57" s="80">
        <v>0</v>
      </c>
      <c r="V57" s="53"/>
    </row>
    <row r="58" spans="1:22" s="46" customFormat="1" ht="46.5" customHeight="1">
      <c r="A58" s="47" t="s">
        <v>90</v>
      </c>
      <c r="B58" s="48" t="s">
        <v>91</v>
      </c>
      <c r="C58" s="49" t="s">
        <v>92</v>
      </c>
      <c r="D58" s="77"/>
      <c r="E58" s="77"/>
      <c r="F58" s="77"/>
      <c r="G58" s="77">
        <v>8283.7</v>
      </c>
      <c r="H58" s="77"/>
      <c r="I58" s="77">
        <v>8283.7</v>
      </c>
      <c r="J58" s="79">
        <v>83071</v>
      </c>
      <c r="K58" s="79">
        <v>0</v>
      </c>
      <c r="L58" s="79">
        <v>83071</v>
      </c>
      <c r="M58" s="79">
        <f t="shared" si="0"/>
        <v>74787.3</v>
      </c>
      <c r="N58" s="79">
        <f t="shared" si="1"/>
        <v>0</v>
      </c>
      <c r="O58" s="79">
        <f t="shared" si="2"/>
        <v>74787.3</v>
      </c>
      <c r="P58" s="79">
        <v>52862.6</v>
      </c>
      <c r="Q58" s="79">
        <v>0</v>
      </c>
      <c r="R58" s="79">
        <v>52862.6</v>
      </c>
      <c r="S58" s="79">
        <v>70000</v>
      </c>
      <c r="T58" s="79">
        <v>0</v>
      </c>
      <c r="U58" s="79">
        <v>70000</v>
      </c>
      <c r="V58" s="51"/>
    </row>
    <row r="59" spans="1:22" ht="12.75" customHeight="1">
      <c r="A59" s="52"/>
      <c r="B59" s="26" t="s">
        <v>5</v>
      </c>
      <c r="C59" s="21"/>
      <c r="D59" s="75"/>
      <c r="E59" s="75"/>
      <c r="F59" s="75"/>
      <c r="G59" s="75"/>
      <c r="H59" s="75"/>
      <c r="I59" s="75"/>
      <c r="J59" s="80"/>
      <c r="K59" s="80"/>
      <c r="L59" s="80"/>
      <c r="M59" s="79">
        <f t="shared" si="0"/>
        <v>0</v>
      </c>
      <c r="N59" s="79">
        <f t="shared" si="1"/>
        <v>0</v>
      </c>
      <c r="O59" s="79">
        <f t="shared" si="2"/>
        <v>0</v>
      </c>
      <c r="P59" s="80"/>
      <c r="Q59" s="80"/>
      <c r="R59" s="80"/>
      <c r="S59" s="80"/>
      <c r="T59" s="80"/>
      <c r="U59" s="80"/>
      <c r="V59" s="53"/>
    </row>
    <row r="60" spans="1:22" ht="21" customHeight="1">
      <c r="A60" s="52" t="s">
        <v>93</v>
      </c>
      <c r="B60" s="26" t="s">
        <v>94</v>
      </c>
      <c r="C60" s="21" t="s">
        <v>10</v>
      </c>
      <c r="D60" s="76">
        <v>53157.3</v>
      </c>
      <c r="E60" s="75">
        <v>0</v>
      </c>
      <c r="F60" s="76">
        <v>53157.3</v>
      </c>
      <c r="G60" s="75">
        <v>8283.7</v>
      </c>
      <c r="H60" s="75"/>
      <c r="I60" s="75">
        <v>8283.7</v>
      </c>
      <c r="J60" s="80">
        <v>83071</v>
      </c>
      <c r="K60" s="80">
        <v>0</v>
      </c>
      <c r="L60" s="80">
        <v>83071</v>
      </c>
      <c r="M60" s="79">
        <f t="shared" si="0"/>
        <v>74787.3</v>
      </c>
      <c r="N60" s="79">
        <f t="shared" si="1"/>
        <v>0</v>
      </c>
      <c r="O60" s="79">
        <f t="shared" si="2"/>
        <v>74787.3</v>
      </c>
      <c r="P60" s="80">
        <v>52862.6</v>
      </c>
      <c r="Q60" s="80">
        <v>0</v>
      </c>
      <c r="R60" s="80">
        <v>52862.6</v>
      </c>
      <c r="S60" s="80">
        <v>70000</v>
      </c>
      <c r="T60" s="80">
        <v>0</v>
      </c>
      <c r="U60" s="80">
        <v>70000</v>
      </c>
      <c r="V60" s="53"/>
    </row>
    <row r="61" spans="1:22" s="46" customFormat="1" ht="48" customHeight="1">
      <c r="A61" s="47" t="s">
        <v>95</v>
      </c>
      <c r="B61" s="48" t="s">
        <v>655</v>
      </c>
      <c r="C61" s="49" t="s">
        <v>96</v>
      </c>
      <c r="D61" s="77">
        <v>64147.8</v>
      </c>
      <c r="E61" s="77">
        <v>64147.8</v>
      </c>
      <c r="F61" s="76">
        <v>0</v>
      </c>
      <c r="G61" s="77">
        <v>67564.5</v>
      </c>
      <c r="H61" s="77">
        <v>67564.5</v>
      </c>
      <c r="I61" s="77">
        <v>62514.5</v>
      </c>
      <c r="J61" s="79">
        <v>72420</v>
      </c>
      <c r="K61" s="79">
        <v>72420.7</v>
      </c>
      <c r="L61" s="80">
        <v>27084.3</v>
      </c>
      <c r="M61" s="79">
        <f t="shared" si="0"/>
        <v>4855.5</v>
      </c>
      <c r="N61" s="79">
        <f t="shared" si="1"/>
        <v>4856.199999999997</v>
      </c>
      <c r="O61" s="79">
        <f t="shared" si="2"/>
        <v>-35430.2</v>
      </c>
      <c r="P61" s="79">
        <v>70510</v>
      </c>
      <c r="Q61" s="79">
        <v>34817.6</v>
      </c>
      <c r="R61" s="80">
        <v>35692.4</v>
      </c>
      <c r="S61" s="79">
        <v>73010</v>
      </c>
      <c r="T61" s="79">
        <v>73010</v>
      </c>
      <c r="U61" s="80">
        <v>0</v>
      </c>
      <c r="V61" s="112" t="s">
        <v>663</v>
      </c>
    </row>
    <row r="62" spans="1:22" ht="12.75" customHeight="1">
      <c r="A62" s="52"/>
      <c r="B62" s="26" t="s">
        <v>5</v>
      </c>
      <c r="C62" s="21"/>
      <c r="D62" s="75"/>
      <c r="E62" s="75"/>
      <c r="F62" s="75"/>
      <c r="G62" s="75"/>
      <c r="H62" s="75"/>
      <c r="I62" s="75"/>
      <c r="J62" s="80"/>
      <c r="K62" s="80"/>
      <c r="L62" s="80"/>
      <c r="M62" s="79"/>
      <c r="N62" s="79"/>
      <c r="O62" s="79"/>
      <c r="P62" s="80"/>
      <c r="Q62" s="80"/>
      <c r="R62" s="80"/>
      <c r="S62" s="80"/>
      <c r="T62" s="80"/>
      <c r="U62" s="80"/>
      <c r="V62" s="113"/>
    </row>
    <row r="63" spans="1:22" s="46" customFormat="1" ht="31.5" customHeight="1">
      <c r="A63" s="47" t="s">
        <v>97</v>
      </c>
      <c r="B63" s="48" t="s">
        <v>656</v>
      </c>
      <c r="C63" s="49" t="s">
        <v>98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79">
        <f t="shared" si="0"/>
        <v>0</v>
      </c>
      <c r="N63" s="79">
        <f t="shared" si="1"/>
        <v>0</v>
      </c>
      <c r="O63" s="79">
        <f t="shared" si="2"/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114"/>
    </row>
    <row r="64" spans="1:22" ht="8.25" customHeight="1">
      <c r="A64" s="52"/>
      <c r="B64" s="26" t="s">
        <v>5</v>
      </c>
      <c r="C64" s="21"/>
      <c r="D64" s="75"/>
      <c r="E64" s="75"/>
      <c r="F64" s="75"/>
      <c r="G64" s="75"/>
      <c r="H64" s="75"/>
      <c r="I64" s="75"/>
      <c r="J64" s="80"/>
      <c r="K64" s="80"/>
      <c r="L64" s="80"/>
      <c r="M64" s="79"/>
      <c r="N64" s="79"/>
      <c r="O64" s="79"/>
      <c r="P64" s="80"/>
      <c r="Q64" s="80"/>
      <c r="R64" s="80"/>
      <c r="S64" s="80"/>
      <c r="T64" s="80"/>
      <c r="U64" s="80"/>
      <c r="V64" s="53"/>
    </row>
    <row r="65" spans="1:22" ht="30" customHeight="1">
      <c r="A65" s="52" t="s">
        <v>99</v>
      </c>
      <c r="B65" s="26" t="s">
        <v>100</v>
      </c>
      <c r="C65" s="21"/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79">
        <f t="shared" si="0"/>
        <v>0</v>
      </c>
      <c r="N65" s="79">
        <f t="shared" si="1"/>
        <v>0</v>
      </c>
      <c r="O65" s="79">
        <f t="shared" si="2"/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53"/>
    </row>
    <row r="66" spans="1:22" s="46" customFormat="1" ht="27.75" customHeight="1">
      <c r="A66" s="47" t="s">
        <v>101</v>
      </c>
      <c r="B66" s="48" t="s">
        <v>668</v>
      </c>
      <c r="C66" s="49" t="s">
        <v>102</v>
      </c>
      <c r="D66" s="81">
        <f>SUM(D68,D70)</f>
        <v>9131.4</v>
      </c>
      <c r="E66" s="81">
        <f>SUM(E68,E70)</f>
        <v>9131.4</v>
      </c>
      <c r="F66" s="80">
        <v>0</v>
      </c>
      <c r="G66" s="77">
        <v>9930.5</v>
      </c>
      <c r="H66" s="77">
        <v>9930.5</v>
      </c>
      <c r="I66" s="80">
        <v>0</v>
      </c>
      <c r="J66" s="79">
        <v>10550.7</v>
      </c>
      <c r="K66" s="79">
        <v>10550.7</v>
      </c>
      <c r="L66" s="80">
        <v>0</v>
      </c>
      <c r="M66" s="79">
        <f t="shared" si="0"/>
        <v>620.2000000000007</v>
      </c>
      <c r="N66" s="79">
        <f t="shared" si="1"/>
        <v>620.2000000000007</v>
      </c>
      <c r="O66" s="79">
        <f t="shared" si="2"/>
        <v>0</v>
      </c>
      <c r="P66" s="79">
        <v>9850</v>
      </c>
      <c r="Q66" s="79">
        <v>9850</v>
      </c>
      <c r="R66" s="80">
        <v>0</v>
      </c>
      <c r="S66" s="79">
        <v>11500</v>
      </c>
      <c r="T66" s="79">
        <v>11500</v>
      </c>
      <c r="U66" s="80">
        <v>0</v>
      </c>
      <c r="V66" s="51"/>
    </row>
    <row r="67" spans="1:22" ht="12.75" customHeight="1">
      <c r="A67" s="52"/>
      <c r="B67" s="26" t="s">
        <v>5</v>
      </c>
      <c r="C67" s="21"/>
      <c r="D67" s="75"/>
      <c r="E67" s="75"/>
      <c r="F67" s="75"/>
      <c r="G67" s="75"/>
      <c r="H67" s="75"/>
      <c r="I67" s="75"/>
      <c r="J67" s="80"/>
      <c r="K67" s="80"/>
      <c r="L67" s="80"/>
      <c r="M67" s="79">
        <f t="shared" si="0"/>
        <v>0</v>
      </c>
      <c r="N67" s="79">
        <f t="shared" si="1"/>
        <v>0</v>
      </c>
      <c r="O67" s="79">
        <f t="shared" si="2"/>
        <v>0</v>
      </c>
      <c r="P67" s="80"/>
      <c r="Q67" s="80"/>
      <c r="R67" s="80"/>
      <c r="S67" s="80"/>
      <c r="T67" s="80"/>
      <c r="U67" s="80"/>
      <c r="V67" s="53"/>
    </row>
    <row r="68" spans="1:22" ht="22.5" customHeight="1">
      <c r="A68" s="52" t="s">
        <v>103</v>
      </c>
      <c r="B68" s="26" t="s">
        <v>104</v>
      </c>
      <c r="C68" s="21" t="s">
        <v>10</v>
      </c>
      <c r="D68" s="75">
        <v>7261.4</v>
      </c>
      <c r="E68" s="75">
        <v>7261.4</v>
      </c>
      <c r="F68" s="80">
        <v>0</v>
      </c>
      <c r="G68" s="75">
        <v>8265.5</v>
      </c>
      <c r="H68" s="75">
        <v>8265.5</v>
      </c>
      <c r="I68" s="80">
        <v>0</v>
      </c>
      <c r="J68" s="80">
        <v>8850.7</v>
      </c>
      <c r="K68" s="80">
        <v>8850.7</v>
      </c>
      <c r="L68" s="80">
        <v>0</v>
      </c>
      <c r="M68" s="79">
        <f t="shared" si="0"/>
        <v>585.2000000000007</v>
      </c>
      <c r="N68" s="79">
        <f t="shared" si="1"/>
        <v>585.2000000000007</v>
      </c>
      <c r="O68" s="79">
        <f t="shared" si="2"/>
        <v>0</v>
      </c>
      <c r="P68" s="80">
        <v>9200</v>
      </c>
      <c r="Q68" s="80">
        <v>9200</v>
      </c>
      <c r="R68" s="80">
        <v>0</v>
      </c>
      <c r="S68" s="80">
        <v>9500</v>
      </c>
      <c r="T68" s="80">
        <v>9500</v>
      </c>
      <c r="U68" s="80">
        <v>0</v>
      </c>
      <c r="V68" s="53"/>
    </row>
    <row r="69" spans="1:22" ht="36.75" customHeight="1">
      <c r="A69" s="52" t="s">
        <v>105</v>
      </c>
      <c r="B69" s="26" t="s">
        <v>106</v>
      </c>
      <c r="C69" s="21" t="s">
        <v>10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79">
        <f t="shared" si="0"/>
        <v>0</v>
      </c>
      <c r="N69" s="79">
        <f t="shared" si="1"/>
        <v>0</v>
      </c>
      <c r="O69" s="79">
        <f t="shared" si="2"/>
        <v>0</v>
      </c>
      <c r="P69" s="80"/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53"/>
    </row>
    <row r="70" spans="1:22" ht="12" customHeight="1">
      <c r="A70" s="52" t="s">
        <v>107</v>
      </c>
      <c r="B70" s="26" t="s">
        <v>108</v>
      </c>
      <c r="C70" s="21" t="s">
        <v>10</v>
      </c>
      <c r="D70" s="76">
        <v>1870</v>
      </c>
      <c r="E70" s="76">
        <v>1870</v>
      </c>
      <c r="F70" s="80">
        <v>0</v>
      </c>
      <c r="G70" s="76">
        <v>1665</v>
      </c>
      <c r="H70" s="76">
        <v>1665</v>
      </c>
      <c r="I70" s="80">
        <v>0</v>
      </c>
      <c r="J70" s="80">
        <v>1700</v>
      </c>
      <c r="K70" s="80">
        <v>1700</v>
      </c>
      <c r="L70" s="80">
        <v>0</v>
      </c>
      <c r="M70" s="79">
        <f t="shared" si="0"/>
        <v>35</v>
      </c>
      <c r="N70" s="79">
        <f t="shared" si="1"/>
        <v>35</v>
      </c>
      <c r="O70" s="79">
        <f t="shared" si="2"/>
        <v>0</v>
      </c>
      <c r="P70" s="80">
        <v>1850</v>
      </c>
      <c r="Q70" s="80">
        <v>1850</v>
      </c>
      <c r="R70" s="80">
        <v>0</v>
      </c>
      <c r="S70" s="80">
        <v>2000</v>
      </c>
      <c r="T70" s="80">
        <v>2000</v>
      </c>
      <c r="U70" s="80">
        <v>0</v>
      </c>
      <c r="V70" s="53"/>
    </row>
    <row r="71" spans="1:22" s="46" customFormat="1" ht="37.5" customHeight="1">
      <c r="A71" s="47" t="s">
        <v>109</v>
      </c>
      <c r="B71" s="48" t="s">
        <v>110</v>
      </c>
      <c r="C71" s="49" t="s">
        <v>111</v>
      </c>
      <c r="D71" s="82">
        <v>819</v>
      </c>
      <c r="E71" s="82">
        <v>819</v>
      </c>
      <c r="F71" s="80">
        <v>0</v>
      </c>
      <c r="G71" s="76">
        <v>450</v>
      </c>
      <c r="H71" s="76">
        <v>450</v>
      </c>
      <c r="I71" s="80">
        <v>0</v>
      </c>
      <c r="J71" s="79">
        <v>400</v>
      </c>
      <c r="K71" s="79">
        <v>400</v>
      </c>
      <c r="L71" s="80">
        <v>0</v>
      </c>
      <c r="M71" s="79">
        <f t="shared" si="0"/>
        <v>-50</v>
      </c>
      <c r="N71" s="79">
        <f t="shared" si="1"/>
        <v>-50</v>
      </c>
      <c r="O71" s="79">
        <f t="shared" si="2"/>
        <v>0</v>
      </c>
      <c r="P71" s="79">
        <v>450</v>
      </c>
      <c r="Q71" s="79">
        <v>450</v>
      </c>
      <c r="R71" s="80">
        <v>0</v>
      </c>
      <c r="S71" s="79">
        <v>500</v>
      </c>
      <c r="T71" s="79">
        <v>500</v>
      </c>
      <c r="U71" s="80">
        <v>0</v>
      </c>
      <c r="V71" s="51"/>
    </row>
    <row r="72" spans="1:22" ht="12.75" customHeight="1">
      <c r="A72" s="52"/>
      <c r="B72" s="26" t="s">
        <v>5</v>
      </c>
      <c r="C72" s="21"/>
      <c r="D72" s="75"/>
      <c r="E72" s="75"/>
      <c r="F72" s="75"/>
      <c r="G72" s="76"/>
      <c r="H72" s="76"/>
      <c r="I72" s="75"/>
      <c r="J72" s="80"/>
      <c r="K72" s="80"/>
      <c r="L72" s="80"/>
      <c r="M72" s="79">
        <f t="shared" si="0"/>
        <v>0</v>
      </c>
      <c r="N72" s="79">
        <f t="shared" si="1"/>
        <v>0</v>
      </c>
      <c r="O72" s="79">
        <f t="shared" si="2"/>
        <v>0</v>
      </c>
      <c r="P72" s="80"/>
      <c r="Q72" s="80"/>
      <c r="R72" s="80"/>
      <c r="S72" s="80"/>
      <c r="T72" s="80"/>
      <c r="U72" s="80"/>
      <c r="V72" s="53"/>
    </row>
    <row r="73" spans="1:22" ht="36.75" customHeight="1">
      <c r="A73" s="43" t="s">
        <v>112</v>
      </c>
      <c r="B73" s="26" t="s">
        <v>113</v>
      </c>
      <c r="C73" s="21"/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79">
        <f t="shared" si="0"/>
        <v>0</v>
      </c>
      <c r="N73" s="79">
        <f t="shared" si="1"/>
        <v>0</v>
      </c>
      <c r="O73" s="79">
        <f t="shared" si="2"/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53"/>
    </row>
    <row r="74" spans="1:22" ht="48.75" customHeight="1">
      <c r="A74" s="43">
        <v>1343</v>
      </c>
      <c r="B74" s="26" t="s">
        <v>622</v>
      </c>
      <c r="C74" s="21"/>
      <c r="D74" s="82">
        <v>819</v>
      </c>
      <c r="E74" s="82">
        <v>819</v>
      </c>
      <c r="F74" s="80">
        <v>0</v>
      </c>
      <c r="G74" s="76">
        <v>450</v>
      </c>
      <c r="H74" s="76">
        <v>450</v>
      </c>
      <c r="I74" s="80">
        <v>0</v>
      </c>
      <c r="J74" s="79">
        <v>400</v>
      </c>
      <c r="K74" s="79">
        <v>400</v>
      </c>
      <c r="L74" s="80">
        <v>0</v>
      </c>
      <c r="M74" s="79">
        <f t="shared" si="0"/>
        <v>-50</v>
      </c>
      <c r="N74" s="79">
        <f t="shared" si="1"/>
        <v>-50</v>
      </c>
      <c r="O74" s="79">
        <f t="shared" si="2"/>
        <v>0</v>
      </c>
      <c r="P74" s="79">
        <v>450</v>
      </c>
      <c r="Q74" s="79">
        <v>450</v>
      </c>
      <c r="R74" s="80">
        <v>0</v>
      </c>
      <c r="S74" s="80">
        <v>500</v>
      </c>
      <c r="T74" s="80">
        <v>500</v>
      </c>
      <c r="U74" s="80">
        <v>0</v>
      </c>
      <c r="V74" s="53"/>
    </row>
    <row r="75" spans="1:22" s="46" customFormat="1" ht="35.25" customHeight="1">
      <c r="A75" s="47" t="s">
        <v>114</v>
      </c>
      <c r="B75" s="48" t="s">
        <v>115</v>
      </c>
      <c r="C75" s="49" t="s">
        <v>116</v>
      </c>
      <c r="D75" s="78">
        <v>50145.3</v>
      </c>
      <c r="E75" s="78">
        <v>50145.3</v>
      </c>
      <c r="F75" s="80">
        <v>0</v>
      </c>
      <c r="G75" s="76">
        <v>53184</v>
      </c>
      <c r="H75" s="76">
        <v>53184</v>
      </c>
      <c r="I75" s="80">
        <v>0</v>
      </c>
      <c r="J75" s="79">
        <v>56470</v>
      </c>
      <c r="K75" s="79">
        <v>56470</v>
      </c>
      <c r="L75" s="80">
        <v>0</v>
      </c>
      <c r="M75" s="79">
        <f aca="true" t="shared" si="3" ref="M75:M110">J75-G75</f>
        <v>3286</v>
      </c>
      <c r="N75" s="79">
        <f aca="true" t="shared" si="4" ref="N75:N110">K75-H75</f>
        <v>3286</v>
      </c>
      <c r="O75" s="79">
        <f aca="true" t="shared" si="5" ref="O75:O110">L75-I75</f>
        <v>0</v>
      </c>
      <c r="P75" s="79">
        <v>60210</v>
      </c>
      <c r="Q75" s="79">
        <v>60210</v>
      </c>
      <c r="R75" s="80">
        <v>0</v>
      </c>
      <c r="S75" s="79">
        <v>55210</v>
      </c>
      <c r="T75" s="79">
        <v>55210</v>
      </c>
      <c r="U75" s="79">
        <v>0</v>
      </c>
      <c r="V75" s="51"/>
    </row>
    <row r="76" spans="1:22" ht="12.75" customHeight="1">
      <c r="A76" s="52"/>
      <c r="B76" s="26" t="s">
        <v>5</v>
      </c>
      <c r="C76" s="21"/>
      <c r="D76" s="75"/>
      <c r="E76" s="75"/>
      <c r="F76" s="75"/>
      <c r="G76" s="76"/>
      <c r="H76" s="76"/>
      <c r="I76" s="75"/>
      <c r="J76" s="80"/>
      <c r="K76" s="80"/>
      <c r="L76" s="80"/>
      <c r="M76" s="79"/>
      <c r="N76" s="79"/>
      <c r="O76" s="79"/>
      <c r="P76" s="80"/>
      <c r="Q76" s="80"/>
      <c r="R76" s="80"/>
      <c r="S76" s="80"/>
      <c r="T76" s="80"/>
      <c r="U76" s="80"/>
      <c r="V76" s="53"/>
    </row>
    <row r="77" spans="1:22" ht="58.5" customHeight="1">
      <c r="A77" s="52" t="s">
        <v>117</v>
      </c>
      <c r="B77" s="26" t="s">
        <v>118</v>
      </c>
      <c r="C77" s="21" t="s">
        <v>10</v>
      </c>
      <c r="D77" s="81">
        <v>42213.8</v>
      </c>
      <c r="E77" s="81">
        <v>42213.8</v>
      </c>
      <c r="F77" s="80">
        <v>0</v>
      </c>
      <c r="G77" s="76">
        <v>48184</v>
      </c>
      <c r="H77" s="76">
        <v>48184</v>
      </c>
      <c r="I77" s="80">
        <v>0</v>
      </c>
      <c r="J77" s="80">
        <v>46470</v>
      </c>
      <c r="K77" s="80">
        <v>46470</v>
      </c>
      <c r="L77" s="80">
        <v>0</v>
      </c>
      <c r="M77" s="79">
        <f t="shared" si="3"/>
        <v>-1714</v>
      </c>
      <c r="N77" s="79">
        <f t="shared" si="4"/>
        <v>-1714</v>
      </c>
      <c r="O77" s="79">
        <f t="shared" si="5"/>
        <v>0</v>
      </c>
      <c r="P77" s="80">
        <v>49710</v>
      </c>
      <c r="Q77" s="80">
        <v>49710</v>
      </c>
      <c r="R77" s="80">
        <v>0</v>
      </c>
      <c r="S77" s="80">
        <v>52210</v>
      </c>
      <c r="T77" s="80">
        <v>52210</v>
      </c>
      <c r="U77" s="80">
        <v>0</v>
      </c>
      <c r="V77" s="53"/>
    </row>
    <row r="78" spans="1:22" ht="9.75" customHeight="1">
      <c r="A78" s="52"/>
      <c r="B78" s="26" t="s">
        <v>5</v>
      </c>
      <c r="C78" s="21"/>
      <c r="D78" s="75"/>
      <c r="E78" s="75"/>
      <c r="F78" s="75"/>
      <c r="G78" s="76"/>
      <c r="H78" s="76"/>
      <c r="I78" s="75"/>
      <c r="J78" s="80"/>
      <c r="K78" s="80"/>
      <c r="L78" s="80"/>
      <c r="M78" s="79">
        <f t="shared" si="3"/>
        <v>0</v>
      </c>
      <c r="N78" s="79">
        <f t="shared" si="4"/>
        <v>0</v>
      </c>
      <c r="O78" s="79">
        <f t="shared" si="5"/>
        <v>0</v>
      </c>
      <c r="P78" s="80"/>
      <c r="Q78" s="80"/>
      <c r="R78" s="80"/>
      <c r="S78" s="80"/>
      <c r="T78" s="80"/>
      <c r="U78" s="80"/>
      <c r="V78" s="53"/>
    </row>
    <row r="79" spans="1:22" ht="36.75" customHeight="1">
      <c r="A79" s="52" t="s">
        <v>119</v>
      </c>
      <c r="B79" s="26" t="s">
        <v>120</v>
      </c>
      <c r="C79" s="21" t="s">
        <v>10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79">
        <f t="shared" si="3"/>
        <v>0</v>
      </c>
      <c r="N79" s="79">
        <f t="shared" si="4"/>
        <v>0</v>
      </c>
      <c r="O79" s="79">
        <f t="shared" si="5"/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53"/>
    </row>
    <row r="80" spans="1:22" ht="56.25" customHeight="1">
      <c r="A80" s="52" t="s">
        <v>121</v>
      </c>
      <c r="B80" s="26" t="s">
        <v>122</v>
      </c>
      <c r="C80" s="21" t="s">
        <v>10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120</v>
      </c>
      <c r="K80" s="80">
        <v>120</v>
      </c>
      <c r="L80" s="80">
        <v>0</v>
      </c>
      <c r="M80" s="79">
        <f t="shared" si="3"/>
        <v>120</v>
      </c>
      <c r="N80" s="79">
        <f t="shared" si="4"/>
        <v>120</v>
      </c>
      <c r="O80" s="79">
        <f t="shared" si="5"/>
        <v>0</v>
      </c>
      <c r="P80" s="80">
        <v>160</v>
      </c>
      <c r="Q80" s="80">
        <v>160</v>
      </c>
      <c r="R80" s="80">
        <v>0</v>
      </c>
      <c r="S80" s="80">
        <v>160</v>
      </c>
      <c r="T80" s="80">
        <v>160</v>
      </c>
      <c r="U80" s="80">
        <v>0</v>
      </c>
      <c r="V80" s="53"/>
    </row>
    <row r="81" spans="1:22" ht="38.25" customHeight="1">
      <c r="A81" s="52" t="s">
        <v>123</v>
      </c>
      <c r="B81" s="26" t="s">
        <v>124</v>
      </c>
      <c r="C81" s="21" t="s">
        <v>10</v>
      </c>
      <c r="D81" s="81">
        <v>140</v>
      </c>
      <c r="E81" s="81">
        <v>140</v>
      </c>
      <c r="F81" s="80">
        <v>0</v>
      </c>
      <c r="G81" s="76">
        <v>100</v>
      </c>
      <c r="H81" s="76">
        <v>100</v>
      </c>
      <c r="I81" s="80">
        <v>0</v>
      </c>
      <c r="J81" s="80">
        <v>100</v>
      </c>
      <c r="K81" s="80">
        <v>100</v>
      </c>
      <c r="L81" s="80">
        <v>0</v>
      </c>
      <c r="M81" s="79">
        <f t="shared" si="3"/>
        <v>0</v>
      </c>
      <c r="N81" s="79">
        <f t="shared" si="4"/>
        <v>0</v>
      </c>
      <c r="O81" s="79">
        <f t="shared" si="5"/>
        <v>0</v>
      </c>
      <c r="P81" s="80">
        <v>100</v>
      </c>
      <c r="Q81" s="80">
        <v>100</v>
      </c>
      <c r="R81" s="80">
        <v>0</v>
      </c>
      <c r="S81" s="80">
        <v>100</v>
      </c>
      <c r="T81" s="80">
        <v>100</v>
      </c>
      <c r="U81" s="80">
        <v>0</v>
      </c>
      <c r="V81" s="53"/>
    </row>
    <row r="82" spans="1:22" ht="39.75" customHeight="1">
      <c r="A82" s="52" t="s">
        <v>125</v>
      </c>
      <c r="B82" s="26" t="s">
        <v>126</v>
      </c>
      <c r="C82" s="21" t="s">
        <v>10</v>
      </c>
      <c r="D82" s="81">
        <v>886</v>
      </c>
      <c r="E82" s="81">
        <v>886</v>
      </c>
      <c r="F82" s="80">
        <v>0</v>
      </c>
      <c r="G82" s="76">
        <v>850</v>
      </c>
      <c r="H82" s="76">
        <v>850</v>
      </c>
      <c r="I82" s="80">
        <v>0</v>
      </c>
      <c r="J82" s="80">
        <v>800</v>
      </c>
      <c r="K82" s="80">
        <v>800</v>
      </c>
      <c r="L82" s="80">
        <v>0</v>
      </c>
      <c r="M82" s="79">
        <f t="shared" si="3"/>
        <v>-50</v>
      </c>
      <c r="N82" s="79">
        <f t="shared" si="4"/>
        <v>-50</v>
      </c>
      <c r="O82" s="79">
        <f t="shared" si="5"/>
        <v>0</v>
      </c>
      <c r="P82" s="80">
        <v>850</v>
      </c>
      <c r="Q82" s="80">
        <v>850</v>
      </c>
      <c r="R82" s="80">
        <v>0</v>
      </c>
      <c r="S82" s="80">
        <v>850</v>
      </c>
      <c r="T82" s="80">
        <v>850</v>
      </c>
      <c r="U82" s="80">
        <v>0</v>
      </c>
      <c r="V82" s="53"/>
    </row>
    <row r="83" spans="1:22" ht="20.25" customHeight="1">
      <c r="A83" s="52" t="s">
        <v>127</v>
      </c>
      <c r="B83" s="26" t="s">
        <v>128</v>
      </c>
      <c r="C83" s="21" t="s">
        <v>10</v>
      </c>
      <c r="D83" s="80">
        <v>0</v>
      </c>
      <c r="E83" s="80">
        <v>0</v>
      </c>
      <c r="F83" s="80">
        <v>0</v>
      </c>
      <c r="G83" s="76">
        <v>300</v>
      </c>
      <c r="H83" s="76">
        <v>300</v>
      </c>
      <c r="I83" s="80">
        <v>0</v>
      </c>
      <c r="J83" s="80">
        <v>50</v>
      </c>
      <c r="K83" s="80">
        <v>50</v>
      </c>
      <c r="L83" s="80">
        <v>0</v>
      </c>
      <c r="M83" s="79">
        <f t="shared" si="3"/>
        <v>-250</v>
      </c>
      <c r="N83" s="79">
        <f t="shared" si="4"/>
        <v>-250</v>
      </c>
      <c r="O83" s="79">
        <f t="shared" si="5"/>
        <v>0</v>
      </c>
      <c r="P83" s="80">
        <v>100</v>
      </c>
      <c r="Q83" s="80">
        <v>100</v>
      </c>
      <c r="R83" s="80">
        <v>0</v>
      </c>
      <c r="S83" s="80">
        <v>100</v>
      </c>
      <c r="T83" s="80">
        <v>100</v>
      </c>
      <c r="U83" s="80">
        <v>0</v>
      </c>
      <c r="V83" s="53"/>
    </row>
    <row r="84" spans="1:22" ht="29.25" customHeight="1">
      <c r="A84" s="52" t="s">
        <v>129</v>
      </c>
      <c r="B84" s="26" t="s">
        <v>130</v>
      </c>
      <c r="C84" s="21" t="s">
        <v>10</v>
      </c>
      <c r="D84" s="81">
        <v>21960.3</v>
      </c>
      <c r="E84" s="81">
        <v>21960.3</v>
      </c>
      <c r="F84" s="80">
        <v>0</v>
      </c>
      <c r="G84" s="76">
        <v>22548</v>
      </c>
      <c r="H84" s="76">
        <v>22548</v>
      </c>
      <c r="I84" s="80">
        <v>0</v>
      </c>
      <c r="J84" s="80">
        <v>23500</v>
      </c>
      <c r="K84" s="80">
        <v>23500</v>
      </c>
      <c r="L84" s="80">
        <v>0</v>
      </c>
      <c r="M84" s="79">
        <f t="shared" si="3"/>
        <v>952</v>
      </c>
      <c r="N84" s="79">
        <f t="shared" si="4"/>
        <v>952</v>
      </c>
      <c r="O84" s="79">
        <f t="shared" si="5"/>
        <v>0</v>
      </c>
      <c r="P84" s="80">
        <v>25000</v>
      </c>
      <c r="Q84" s="80">
        <v>25000</v>
      </c>
      <c r="R84" s="80">
        <v>0</v>
      </c>
      <c r="S84" s="80">
        <v>27500</v>
      </c>
      <c r="T84" s="80">
        <v>27500</v>
      </c>
      <c r="U84" s="80">
        <v>0</v>
      </c>
      <c r="V84" s="53"/>
    </row>
    <row r="85" spans="1:22" ht="56.25" customHeight="1">
      <c r="A85" s="52" t="s">
        <v>131</v>
      </c>
      <c r="B85" s="26" t="s">
        <v>132</v>
      </c>
      <c r="C85" s="21" t="s">
        <v>10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79">
        <f t="shared" si="3"/>
        <v>0</v>
      </c>
      <c r="N85" s="79">
        <f t="shared" si="4"/>
        <v>0</v>
      </c>
      <c r="O85" s="79">
        <f t="shared" si="5"/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53"/>
    </row>
    <row r="86" spans="1:22" ht="33" customHeight="1">
      <c r="A86" s="52">
        <v>13510</v>
      </c>
      <c r="B86" s="26" t="s">
        <v>623</v>
      </c>
      <c r="C86" s="21"/>
      <c r="D86" s="81">
        <v>1787.8</v>
      </c>
      <c r="E86" s="81">
        <v>1787.8</v>
      </c>
      <c r="F86" s="80">
        <v>0</v>
      </c>
      <c r="G86" s="76">
        <v>2000</v>
      </c>
      <c r="H86" s="76">
        <v>2000</v>
      </c>
      <c r="I86" s="80">
        <v>0</v>
      </c>
      <c r="J86" s="80">
        <v>0</v>
      </c>
      <c r="K86" s="80">
        <v>0</v>
      </c>
      <c r="L86" s="80">
        <v>0</v>
      </c>
      <c r="M86" s="79">
        <f t="shared" si="3"/>
        <v>-2000</v>
      </c>
      <c r="N86" s="79">
        <f t="shared" si="4"/>
        <v>-2000</v>
      </c>
      <c r="O86" s="79">
        <f t="shared" si="5"/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53"/>
    </row>
    <row r="87" spans="1:22" ht="33" customHeight="1">
      <c r="A87" s="52" t="s">
        <v>133</v>
      </c>
      <c r="B87" s="26" t="s">
        <v>134</v>
      </c>
      <c r="C87" s="21" t="s">
        <v>10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79">
        <f t="shared" si="3"/>
        <v>0</v>
      </c>
      <c r="N87" s="79">
        <f t="shared" si="4"/>
        <v>0</v>
      </c>
      <c r="O87" s="79">
        <f t="shared" si="5"/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53"/>
    </row>
    <row r="88" spans="1:22" ht="19.5" customHeight="1">
      <c r="A88" s="52" t="s">
        <v>135</v>
      </c>
      <c r="B88" s="26" t="s">
        <v>136</v>
      </c>
      <c r="C88" s="21" t="s">
        <v>10</v>
      </c>
      <c r="D88" s="81">
        <v>8731</v>
      </c>
      <c r="E88" s="81">
        <v>8731</v>
      </c>
      <c r="F88" s="80">
        <v>0</v>
      </c>
      <c r="G88" s="76">
        <v>12576</v>
      </c>
      <c r="H88" s="76">
        <v>12576</v>
      </c>
      <c r="I88" s="80">
        <v>0</v>
      </c>
      <c r="J88" s="80">
        <v>12000</v>
      </c>
      <c r="K88" s="80">
        <v>12000</v>
      </c>
      <c r="L88" s="80">
        <v>0</v>
      </c>
      <c r="M88" s="79">
        <f t="shared" si="3"/>
        <v>-576</v>
      </c>
      <c r="N88" s="79">
        <f t="shared" si="4"/>
        <v>-576</v>
      </c>
      <c r="O88" s="79">
        <f t="shared" si="5"/>
        <v>0</v>
      </c>
      <c r="P88" s="80">
        <v>12500</v>
      </c>
      <c r="Q88" s="80">
        <v>12500</v>
      </c>
      <c r="R88" s="80">
        <v>0</v>
      </c>
      <c r="S88" s="80">
        <v>12500</v>
      </c>
      <c r="T88" s="80">
        <v>12500</v>
      </c>
      <c r="U88" s="80">
        <v>0</v>
      </c>
      <c r="V88" s="53"/>
    </row>
    <row r="89" spans="1:22" ht="41.25" customHeight="1">
      <c r="A89" s="52" t="s">
        <v>137</v>
      </c>
      <c r="B89" s="26" t="s">
        <v>138</v>
      </c>
      <c r="C89" s="21" t="s">
        <v>10</v>
      </c>
      <c r="D89" s="81">
        <v>8708.7</v>
      </c>
      <c r="E89" s="81">
        <v>8708.7</v>
      </c>
      <c r="F89" s="80">
        <v>0</v>
      </c>
      <c r="G89" s="76">
        <v>9810</v>
      </c>
      <c r="H89" s="76">
        <v>9810</v>
      </c>
      <c r="I89" s="80">
        <v>0</v>
      </c>
      <c r="J89" s="80">
        <v>9900</v>
      </c>
      <c r="K89" s="80">
        <v>9900</v>
      </c>
      <c r="L89" s="80">
        <v>0</v>
      </c>
      <c r="M89" s="79">
        <f t="shared" si="3"/>
        <v>90</v>
      </c>
      <c r="N89" s="79">
        <f t="shared" si="4"/>
        <v>90</v>
      </c>
      <c r="O89" s="79">
        <f t="shared" si="5"/>
        <v>0</v>
      </c>
      <c r="P89" s="80">
        <v>11000</v>
      </c>
      <c r="Q89" s="80">
        <v>11000</v>
      </c>
      <c r="R89" s="80">
        <v>0</v>
      </c>
      <c r="S89" s="80">
        <v>11000</v>
      </c>
      <c r="T89" s="80">
        <v>11000</v>
      </c>
      <c r="U89" s="80">
        <v>0</v>
      </c>
      <c r="V89" s="53"/>
    </row>
    <row r="90" spans="1:22" ht="32.25" customHeight="1">
      <c r="A90" s="52" t="s">
        <v>139</v>
      </c>
      <c r="B90" s="26" t="s">
        <v>140</v>
      </c>
      <c r="C90" s="21" t="s">
        <v>10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79">
        <f t="shared" si="3"/>
        <v>0</v>
      </c>
      <c r="N90" s="79">
        <f t="shared" si="4"/>
        <v>0</v>
      </c>
      <c r="O90" s="79">
        <f t="shared" si="5"/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53"/>
    </row>
    <row r="91" spans="1:22" ht="57" customHeight="1">
      <c r="A91" s="52" t="s">
        <v>141</v>
      </c>
      <c r="B91" s="26" t="s">
        <v>142</v>
      </c>
      <c r="C91" s="21" t="s">
        <v>10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79">
        <f t="shared" si="3"/>
        <v>0</v>
      </c>
      <c r="N91" s="79">
        <f t="shared" si="4"/>
        <v>0</v>
      </c>
      <c r="O91" s="79">
        <f t="shared" si="5"/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53"/>
    </row>
    <row r="92" spans="1:22" ht="21.75" customHeight="1">
      <c r="A92" s="52" t="s">
        <v>143</v>
      </c>
      <c r="B92" s="26" t="s">
        <v>144</v>
      </c>
      <c r="C92" s="21" t="s">
        <v>10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79">
        <f t="shared" si="3"/>
        <v>0</v>
      </c>
      <c r="N92" s="79">
        <f t="shared" si="4"/>
        <v>0</v>
      </c>
      <c r="O92" s="79">
        <f t="shared" si="5"/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53"/>
    </row>
    <row r="93" spans="1:22" ht="24" customHeight="1">
      <c r="A93" s="52" t="s">
        <v>145</v>
      </c>
      <c r="B93" s="26" t="s">
        <v>146</v>
      </c>
      <c r="C93" s="21" t="s">
        <v>10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79">
        <f t="shared" si="3"/>
        <v>0</v>
      </c>
      <c r="N93" s="79">
        <f t="shared" si="4"/>
        <v>0</v>
      </c>
      <c r="O93" s="79">
        <f t="shared" si="5"/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53"/>
    </row>
    <row r="94" spans="1:22" ht="17.25" customHeight="1">
      <c r="A94" s="52" t="s">
        <v>147</v>
      </c>
      <c r="B94" s="26" t="s">
        <v>148</v>
      </c>
      <c r="C94" s="21" t="s">
        <v>10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79">
        <f t="shared" si="3"/>
        <v>0</v>
      </c>
      <c r="N94" s="79">
        <f t="shared" si="4"/>
        <v>0</v>
      </c>
      <c r="O94" s="79">
        <f t="shared" si="5"/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53"/>
    </row>
    <row r="95" spans="1:22" ht="29.25" customHeight="1">
      <c r="A95" s="52" t="s">
        <v>149</v>
      </c>
      <c r="B95" s="26" t="s">
        <v>150</v>
      </c>
      <c r="C95" s="21" t="s">
        <v>10</v>
      </c>
      <c r="D95" s="81">
        <v>7931.5</v>
      </c>
      <c r="E95" s="81">
        <v>7931.5</v>
      </c>
      <c r="F95" s="80">
        <v>0</v>
      </c>
      <c r="G95" s="76">
        <v>5000</v>
      </c>
      <c r="H95" s="76">
        <v>5000</v>
      </c>
      <c r="I95" s="75"/>
      <c r="J95" s="80">
        <v>10000</v>
      </c>
      <c r="K95" s="80">
        <v>10000</v>
      </c>
      <c r="L95" s="80"/>
      <c r="M95" s="79">
        <f t="shared" si="3"/>
        <v>5000</v>
      </c>
      <c r="N95" s="79">
        <f t="shared" si="4"/>
        <v>5000</v>
      </c>
      <c r="O95" s="79">
        <f t="shared" si="5"/>
        <v>0</v>
      </c>
      <c r="P95" s="80">
        <v>4000</v>
      </c>
      <c r="Q95" s="80">
        <v>4000</v>
      </c>
      <c r="R95" s="80">
        <v>0</v>
      </c>
      <c r="S95" s="80">
        <v>3000</v>
      </c>
      <c r="T95" s="80">
        <v>3000</v>
      </c>
      <c r="U95" s="80">
        <v>0</v>
      </c>
      <c r="V95" s="53"/>
    </row>
    <row r="96" spans="1:22" s="46" customFormat="1" ht="33" customHeight="1">
      <c r="A96" s="47" t="s">
        <v>151</v>
      </c>
      <c r="B96" s="48" t="s">
        <v>664</v>
      </c>
      <c r="C96" s="49" t="s">
        <v>152</v>
      </c>
      <c r="D96" s="78">
        <v>900</v>
      </c>
      <c r="E96" s="78">
        <v>900</v>
      </c>
      <c r="F96" s="80">
        <v>0</v>
      </c>
      <c r="G96" s="78">
        <v>500</v>
      </c>
      <c r="H96" s="78">
        <v>500</v>
      </c>
      <c r="I96" s="80">
        <v>0</v>
      </c>
      <c r="J96" s="79">
        <v>1000</v>
      </c>
      <c r="K96" s="79">
        <v>1000</v>
      </c>
      <c r="L96" s="80">
        <v>0</v>
      </c>
      <c r="M96" s="79">
        <f t="shared" si="3"/>
        <v>500</v>
      </c>
      <c r="N96" s="79">
        <f t="shared" si="4"/>
        <v>500</v>
      </c>
      <c r="O96" s="79">
        <f t="shared" si="5"/>
        <v>0</v>
      </c>
      <c r="P96" s="79">
        <v>1500</v>
      </c>
      <c r="Q96" s="79">
        <v>1500</v>
      </c>
      <c r="R96" s="80">
        <v>0</v>
      </c>
      <c r="S96" s="79">
        <v>500</v>
      </c>
      <c r="T96" s="79">
        <v>500</v>
      </c>
      <c r="U96" s="80">
        <v>0</v>
      </c>
      <c r="V96" s="51"/>
    </row>
    <row r="97" spans="1:22" ht="11.25" customHeight="1">
      <c r="A97" s="52"/>
      <c r="B97" s="26" t="s">
        <v>5</v>
      </c>
      <c r="C97" s="21"/>
      <c r="D97" s="75"/>
      <c r="E97" s="75"/>
      <c r="F97" s="75"/>
      <c r="G97" s="75"/>
      <c r="H97" s="75"/>
      <c r="I97" s="75"/>
      <c r="J97" s="80"/>
      <c r="K97" s="80"/>
      <c r="L97" s="80"/>
      <c r="M97" s="79">
        <f t="shared" si="3"/>
        <v>0</v>
      </c>
      <c r="N97" s="79">
        <f t="shared" si="4"/>
        <v>0</v>
      </c>
      <c r="O97" s="79">
        <f t="shared" si="5"/>
        <v>0</v>
      </c>
      <c r="P97" s="80"/>
      <c r="Q97" s="80"/>
      <c r="R97" s="80"/>
      <c r="S97" s="80"/>
      <c r="T97" s="80"/>
      <c r="U97" s="80"/>
      <c r="V97" s="53"/>
    </row>
    <row r="98" spans="1:22" ht="39" customHeight="1">
      <c r="A98" s="52" t="s">
        <v>153</v>
      </c>
      <c r="B98" s="26" t="s">
        <v>154</v>
      </c>
      <c r="C98" s="21" t="s">
        <v>10</v>
      </c>
      <c r="D98" s="78">
        <v>900</v>
      </c>
      <c r="E98" s="78">
        <v>900</v>
      </c>
      <c r="F98" s="80">
        <v>0</v>
      </c>
      <c r="G98" s="76">
        <v>500</v>
      </c>
      <c r="H98" s="76">
        <v>500</v>
      </c>
      <c r="I98" s="80">
        <v>0</v>
      </c>
      <c r="J98" s="80">
        <v>1000</v>
      </c>
      <c r="K98" s="80">
        <v>1000</v>
      </c>
      <c r="L98" s="80">
        <v>0</v>
      </c>
      <c r="M98" s="79">
        <f t="shared" si="3"/>
        <v>500</v>
      </c>
      <c r="N98" s="79">
        <f t="shared" si="4"/>
        <v>500</v>
      </c>
      <c r="O98" s="79">
        <f t="shared" si="5"/>
        <v>0</v>
      </c>
      <c r="P98" s="80">
        <v>1500</v>
      </c>
      <c r="Q98" s="80">
        <v>1500</v>
      </c>
      <c r="R98" s="80">
        <v>0</v>
      </c>
      <c r="S98" s="80">
        <v>500</v>
      </c>
      <c r="T98" s="80">
        <v>500</v>
      </c>
      <c r="U98" s="80">
        <v>0</v>
      </c>
      <c r="V98" s="53"/>
    </row>
    <row r="99" spans="1:22" ht="27.75" customHeight="1">
      <c r="A99" s="52" t="s">
        <v>155</v>
      </c>
      <c r="B99" s="26" t="s">
        <v>156</v>
      </c>
      <c r="C99" s="21" t="s">
        <v>10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79">
        <f t="shared" si="3"/>
        <v>0</v>
      </c>
      <c r="N99" s="79">
        <f t="shared" si="4"/>
        <v>0</v>
      </c>
      <c r="O99" s="79">
        <f t="shared" si="5"/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53"/>
    </row>
    <row r="100" spans="1:22" s="46" customFormat="1" ht="30" customHeight="1">
      <c r="A100" s="47" t="s">
        <v>157</v>
      </c>
      <c r="B100" s="48" t="s">
        <v>657</v>
      </c>
      <c r="C100" s="49" t="s">
        <v>158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79">
        <f t="shared" si="3"/>
        <v>0</v>
      </c>
      <c r="N100" s="79">
        <f t="shared" si="4"/>
        <v>0</v>
      </c>
      <c r="O100" s="79">
        <f t="shared" si="5"/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51"/>
    </row>
    <row r="101" spans="1:22" ht="9.75" customHeight="1">
      <c r="A101" s="52"/>
      <c r="B101" s="26" t="s">
        <v>5</v>
      </c>
      <c r="C101" s="21"/>
      <c r="D101" s="75"/>
      <c r="E101" s="75"/>
      <c r="F101" s="75"/>
      <c r="G101" s="75"/>
      <c r="H101" s="75"/>
      <c r="I101" s="75"/>
      <c r="J101" s="80"/>
      <c r="K101" s="80"/>
      <c r="L101" s="80"/>
      <c r="M101" s="79"/>
      <c r="N101" s="79"/>
      <c r="O101" s="79"/>
      <c r="P101" s="80"/>
      <c r="Q101" s="80"/>
      <c r="R101" s="80"/>
      <c r="S101" s="80"/>
      <c r="T101" s="80"/>
      <c r="U101" s="80"/>
      <c r="V101" s="53"/>
    </row>
    <row r="102" spans="1:22" ht="44.25" customHeight="1">
      <c r="A102" s="52" t="s">
        <v>159</v>
      </c>
      <c r="B102" s="26" t="s">
        <v>160</v>
      </c>
      <c r="C102" s="21" t="s">
        <v>10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79">
        <f t="shared" si="3"/>
        <v>0</v>
      </c>
      <c r="N102" s="79">
        <f t="shared" si="4"/>
        <v>0</v>
      </c>
      <c r="O102" s="79">
        <f t="shared" si="5"/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53"/>
    </row>
    <row r="103" spans="1:22" s="46" customFormat="1" ht="27" customHeight="1">
      <c r="A103" s="47" t="s">
        <v>161</v>
      </c>
      <c r="B103" s="48" t="s">
        <v>658</v>
      </c>
      <c r="C103" s="49" t="s">
        <v>162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79">
        <f t="shared" si="3"/>
        <v>0</v>
      </c>
      <c r="N103" s="79">
        <f t="shared" si="4"/>
        <v>0</v>
      </c>
      <c r="O103" s="79">
        <f t="shared" si="5"/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51"/>
    </row>
    <row r="104" spans="1:22" ht="12" customHeight="1">
      <c r="A104" s="52"/>
      <c r="B104" s="26" t="s">
        <v>5</v>
      </c>
      <c r="C104" s="21"/>
      <c r="D104" s="75"/>
      <c r="E104" s="75"/>
      <c r="F104" s="75"/>
      <c r="G104" s="75"/>
      <c r="H104" s="75"/>
      <c r="I104" s="75"/>
      <c r="J104" s="80"/>
      <c r="K104" s="80"/>
      <c r="L104" s="80"/>
      <c r="M104" s="79"/>
      <c r="N104" s="79"/>
      <c r="O104" s="79"/>
      <c r="P104" s="80"/>
      <c r="Q104" s="80"/>
      <c r="R104" s="80"/>
      <c r="S104" s="80"/>
      <c r="T104" s="80"/>
      <c r="U104" s="80"/>
      <c r="V104" s="53"/>
    </row>
    <row r="105" spans="1:22" ht="54" customHeight="1">
      <c r="A105" s="54" t="s">
        <v>163</v>
      </c>
      <c r="B105" s="55" t="s">
        <v>164</v>
      </c>
      <c r="C105" s="56"/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4">
        <f t="shared" si="3"/>
        <v>0</v>
      </c>
      <c r="N105" s="84">
        <f t="shared" si="4"/>
        <v>0</v>
      </c>
      <c r="O105" s="84">
        <f t="shared" si="5"/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57"/>
    </row>
    <row r="106" spans="1:22" s="46" customFormat="1" ht="22.5" customHeight="1">
      <c r="A106" s="47" t="s">
        <v>165</v>
      </c>
      <c r="B106" s="48" t="s">
        <v>659</v>
      </c>
      <c r="C106" s="49" t="s">
        <v>166</v>
      </c>
      <c r="D106" s="85">
        <v>3152.1</v>
      </c>
      <c r="E106" s="85">
        <v>3152.1</v>
      </c>
      <c r="F106" s="78">
        <v>0</v>
      </c>
      <c r="G106" s="78">
        <v>3500</v>
      </c>
      <c r="H106" s="78">
        <v>3500</v>
      </c>
      <c r="I106" s="77">
        <v>62514.5</v>
      </c>
      <c r="J106" s="80">
        <v>4000</v>
      </c>
      <c r="K106" s="80">
        <v>4000</v>
      </c>
      <c r="L106" s="86">
        <v>31258.8</v>
      </c>
      <c r="M106" s="79">
        <f t="shared" si="3"/>
        <v>500</v>
      </c>
      <c r="N106" s="79">
        <f t="shared" si="4"/>
        <v>500</v>
      </c>
      <c r="O106" s="79">
        <f t="shared" si="5"/>
        <v>-31255.7</v>
      </c>
      <c r="P106" s="79">
        <v>5000</v>
      </c>
      <c r="Q106" s="79">
        <v>5000</v>
      </c>
      <c r="R106" s="80">
        <v>35692.4</v>
      </c>
      <c r="S106" s="79">
        <v>5300</v>
      </c>
      <c r="T106" s="79">
        <v>5300</v>
      </c>
      <c r="U106" s="80">
        <v>0</v>
      </c>
      <c r="V106" s="51"/>
    </row>
    <row r="107" spans="1:22" ht="12.75" customHeight="1">
      <c r="A107" s="52"/>
      <c r="B107" s="26" t="s">
        <v>5</v>
      </c>
      <c r="C107" s="21"/>
      <c r="D107" s="75"/>
      <c r="E107" s="75"/>
      <c r="F107" s="75"/>
      <c r="G107" s="78"/>
      <c r="H107" s="78"/>
      <c r="I107" s="75"/>
      <c r="J107" s="80"/>
      <c r="K107" s="80"/>
      <c r="L107" s="80"/>
      <c r="M107" s="79"/>
      <c r="N107" s="79"/>
      <c r="O107" s="79"/>
      <c r="P107" s="80"/>
      <c r="Q107" s="80"/>
      <c r="R107" s="80"/>
      <c r="S107" s="80"/>
      <c r="T107" s="80"/>
      <c r="U107" s="80"/>
      <c r="V107" s="53"/>
    </row>
    <row r="108" spans="1:22" ht="18" customHeight="1">
      <c r="A108" s="52" t="s">
        <v>167</v>
      </c>
      <c r="B108" s="26" t="s">
        <v>168</v>
      </c>
      <c r="C108" s="21" t="s">
        <v>10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79">
        <f t="shared" si="3"/>
        <v>0</v>
      </c>
      <c r="N108" s="79">
        <f t="shared" si="4"/>
        <v>0</v>
      </c>
      <c r="O108" s="79">
        <f t="shared" si="5"/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53"/>
    </row>
    <row r="109" spans="1:22" ht="18.75" customHeight="1">
      <c r="A109" s="52" t="s">
        <v>169</v>
      </c>
      <c r="B109" s="26" t="s">
        <v>170</v>
      </c>
      <c r="C109" s="21" t="s">
        <v>10</v>
      </c>
      <c r="D109" s="76">
        <v>0</v>
      </c>
      <c r="E109" s="80">
        <v>0</v>
      </c>
      <c r="F109" s="76">
        <v>0</v>
      </c>
      <c r="G109" s="78">
        <v>62514.5</v>
      </c>
      <c r="H109" s="80">
        <v>0</v>
      </c>
      <c r="I109" s="75">
        <v>62514.5</v>
      </c>
      <c r="J109" s="86">
        <v>31258.8</v>
      </c>
      <c r="K109" s="80">
        <v>0</v>
      </c>
      <c r="L109" s="86">
        <v>31258.8</v>
      </c>
      <c r="M109" s="79">
        <f t="shared" si="3"/>
        <v>-31255.7</v>
      </c>
      <c r="N109" s="79">
        <f t="shared" si="4"/>
        <v>0</v>
      </c>
      <c r="O109" s="79">
        <f t="shared" si="5"/>
        <v>-31255.7</v>
      </c>
      <c r="P109" s="80">
        <v>35692.4</v>
      </c>
      <c r="Q109" s="80">
        <v>0</v>
      </c>
      <c r="R109" s="80">
        <v>35692.4</v>
      </c>
      <c r="S109" s="86">
        <v>69412.4</v>
      </c>
      <c r="T109" s="86">
        <v>69412.4</v>
      </c>
      <c r="U109" s="80">
        <v>0</v>
      </c>
      <c r="V109" s="53"/>
    </row>
    <row r="110" spans="1:22" ht="24" customHeight="1" thickBot="1">
      <c r="A110" s="89" t="s">
        <v>171</v>
      </c>
      <c r="B110" s="90" t="s">
        <v>172</v>
      </c>
      <c r="C110" s="91" t="s">
        <v>10</v>
      </c>
      <c r="D110" s="92">
        <v>3152.1</v>
      </c>
      <c r="E110" s="92">
        <v>3152.1</v>
      </c>
      <c r="F110" s="93">
        <v>0</v>
      </c>
      <c r="G110" s="94">
        <v>3500</v>
      </c>
      <c r="H110" s="94">
        <v>3500</v>
      </c>
      <c r="I110" s="93">
        <v>0</v>
      </c>
      <c r="J110" s="93">
        <v>4000</v>
      </c>
      <c r="K110" s="93">
        <v>4000</v>
      </c>
      <c r="L110" s="93">
        <v>0</v>
      </c>
      <c r="M110" s="95">
        <f t="shared" si="3"/>
        <v>500</v>
      </c>
      <c r="N110" s="95">
        <f t="shared" si="4"/>
        <v>500</v>
      </c>
      <c r="O110" s="95">
        <f t="shared" si="5"/>
        <v>0</v>
      </c>
      <c r="P110" s="95">
        <v>5000</v>
      </c>
      <c r="Q110" s="95">
        <v>5000</v>
      </c>
      <c r="R110" s="93">
        <v>0</v>
      </c>
      <c r="S110" s="93">
        <v>5300</v>
      </c>
      <c r="T110" s="93">
        <v>5300</v>
      </c>
      <c r="U110" s="93">
        <v>0</v>
      </c>
      <c r="V110" s="96"/>
    </row>
    <row r="111" spans="1:21" ht="9">
      <c r="A111" s="8"/>
      <c r="B111" s="58"/>
      <c r="C111" s="8"/>
      <c r="D111" s="8"/>
      <c r="E111" s="8"/>
      <c r="F111" s="8"/>
      <c r="G111" s="8"/>
      <c r="H111" s="8"/>
      <c r="I111" s="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9">
      <c r="A112" s="8"/>
      <c r="B112" s="58"/>
      <c r="C112" s="8"/>
      <c r="D112" s="8"/>
      <c r="E112" s="8"/>
      <c r="F112" s="8"/>
      <c r="G112" s="8"/>
      <c r="H112" s="8"/>
      <c r="I112" s="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</sheetData>
  <sheetProtection/>
  <mergeCells count="26">
    <mergeCell ref="V12:V21"/>
    <mergeCell ref="G6:I6"/>
    <mergeCell ref="Q2:V2"/>
    <mergeCell ref="M6:O6"/>
    <mergeCell ref="M7:M8"/>
    <mergeCell ref="N7:O7"/>
    <mergeCell ref="T7:U7"/>
    <mergeCell ref="S7:S8"/>
    <mergeCell ref="K7:L7"/>
    <mergeCell ref="J7:J8"/>
    <mergeCell ref="H7:I7"/>
    <mergeCell ref="Q7:R7"/>
    <mergeCell ref="E7:F7"/>
    <mergeCell ref="G7:G8"/>
    <mergeCell ref="D7:D8"/>
    <mergeCell ref="D6:F6"/>
    <mergeCell ref="A4:V4"/>
    <mergeCell ref="V22:V24"/>
    <mergeCell ref="V61:V63"/>
    <mergeCell ref="V7:V8"/>
    <mergeCell ref="B6:B8"/>
    <mergeCell ref="C6:C8"/>
    <mergeCell ref="A6:A8"/>
    <mergeCell ref="J6:L6"/>
    <mergeCell ref="P6:R6"/>
    <mergeCell ref="S6:U6"/>
  </mergeCells>
  <printOptions/>
  <pageMargins left="0.31496062992126" right="0.31496062992126" top="0.354330708661417" bottom="0.354330708661417" header="0.118110236220472" footer="0.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9"/>
  <sheetViews>
    <sheetView zoomScale="120" zoomScaleNormal="120" zoomScalePageLayoutView="0" workbookViewId="0" topLeftCell="H1">
      <selection activeCell="A4" sqref="A4:V4"/>
    </sheetView>
  </sheetViews>
  <sheetFormatPr defaultColWidth="9.140625" defaultRowHeight="12"/>
  <cols>
    <col min="1" max="1" width="12.00390625" style="2" customWidth="1"/>
    <col min="2" max="2" width="39.7109375" style="3" customWidth="1"/>
    <col min="3" max="3" width="7.00390625" style="2" customWidth="1"/>
    <col min="4" max="5" width="9.140625" style="2" customWidth="1"/>
    <col min="6" max="7" width="9.00390625" style="2" customWidth="1"/>
    <col min="8" max="8" width="8.8515625" style="2" customWidth="1"/>
    <col min="9" max="9" width="9.00390625" style="2" customWidth="1"/>
    <col min="10" max="10" width="8.28125" style="1" customWidth="1"/>
    <col min="11" max="12" width="8.421875" style="1" customWidth="1"/>
    <col min="13" max="13" width="9.7109375" style="1" customWidth="1"/>
    <col min="14" max="14" width="9.140625" style="1" customWidth="1"/>
    <col min="15" max="15" width="9.00390625" style="1" customWidth="1"/>
    <col min="16" max="16" width="9.28125" style="1" customWidth="1"/>
    <col min="17" max="17" width="9.421875" style="1" customWidth="1"/>
    <col min="18" max="18" width="10.140625" style="1" customWidth="1"/>
    <col min="19" max="20" width="9.7109375" style="1" customWidth="1"/>
    <col min="21" max="21" width="10.00390625" style="1" customWidth="1"/>
    <col min="22" max="22" width="14.00390625" style="0" customWidth="1"/>
  </cols>
  <sheetData>
    <row r="2" spans="12:27" ht="39" customHeight="1">
      <c r="L2" s="4"/>
      <c r="M2" s="4"/>
      <c r="R2" s="125" t="s">
        <v>674</v>
      </c>
      <c r="S2" s="125"/>
      <c r="T2" s="125"/>
      <c r="U2" s="125"/>
      <c r="V2" s="125"/>
      <c r="W2" s="60"/>
      <c r="X2" s="60"/>
      <c r="Y2" s="60"/>
      <c r="Z2" s="60"/>
      <c r="AA2" s="60"/>
    </row>
    <row r="3" spans="12:27" ht="20.25" customHeight="1">
      <c r="L3" s="4"/>
      <c r="M3" s="4"/>
      <c r="R3" s="73"/>
      <c r="S3" s="73"/>
      <c r="T3" s="73"/>
      <c r="U3" s="73"/>
      <c r="V3" s="73"/>
      <c r="W3" s="60"/>
      <c r="X3" s="60"/>
      <c r="Y3" s="60"/>
      <c r="Z3" s="60"/>
      <c r="AA3" s="60"/>
    </row>
    <row r="4" spans="1:22" s="7" customFormat="1" ht="30" customHeight="1">
      <c r="A4" s="111" t="s">
        <v>669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7" customFormat="1" ht="22.5" customHeight="1" thickBot="1">
      <c r="A5" s="8"/>
      <c r="B5" s="58"/>
      <c r="C5" s="8"/>
      <c r="D5" s="8"/>
      <c r="E5" s="8"/>
      <c r="F5" s="8"/>
      <c r="G5" s="8"/>
      <c r="H5" s="8"/>
      <c r="I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5" t="s">
        <v>0</v>
      </c>
    </row>
    <row r="6" spans="1:22" s="7" customFormat="1" ht="23.25" customHeight="1">
      <c r="A6" s="128" t="s">
        <v>1</v>
      </c>
      <c r="B6" s="126" t="s">
        <v>351</v>
      </c>
      <c r="C6" s="124" t="s">
        <v>352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619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s="7" customFormat="1" ht="18" customHeight="1">
      <c r="A7" s="129"/>
      <c r="B7" s="127"/>
      <c r="C7" s="121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616</v>
      </c>
    </row>
    <row r="8" spans="1:22" s="7" customFormat="1" ht="41.25" customHeight="1">
      <c r="A8" s="129"/>
      <c r="B8" s="127"/>
      <c r="C8" s="121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7" customFormat="1" ht="20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1" customFormat="1" ht="15.75" customHeight="1">
      <c r="A10" s="43" t="s">
        <v>446</v>
      </c>
      <c r="B10" s="103" t="s">
        <v>447</v>
      </c>
      <c r="C10" s="16" t="s">
        <v>10</v>
      </c>
      <c r="D10" s="63">
        <v>-178496.1</v>
      </c>
      <c r="E10" s="59">
        <v>-120720.7</v>
      </c>
      <c r="F10" s="63" t="s">
        <v>651</v>
      </c>
      <c r="G10" s="18">
        <v>231306.1</v>
      </c>
      <c r="H10" s="18">
        <v>0</v>
      </c>
      <c r="I10" s="18">
        <v>231306.1</v>
      </c>
      <c r="J10" s="18">
        <v>177715.2</v>
      </c>
      <c r="K10" s="18">
        <v>0</v>
      </c>
      <c r="L10" s="18">
        <v>177715.2</v>
      </c>
      <c r="M10" s="18">
        <f>J10-G10</f>
        <v>-53590.899999999994</v>
      </c>
      <c r="N10" s="18">
        <f>K10-H10</f>
        <v>0</v>
      </c>
      <c r="O10" s="18">
        <f>L10-I10</f>
        <v>-53590.899999999994</v>
      </c>
      <c r="P10" s="18">
        <v>184802</v>
      </c>
      <c r="Q10" s="18">
        <v>0</v>
      </c>
      <c r="R10" s="18">
        <v>184802</v>
      </c>
      <c r="S10" s="18">
        <v>71000</v>
      </c>
      <c r="T10" s="18">
        <v>0</v>
      </c>
      <c r="U10" s="18">
        <v>71000</v>
      </c>
      <c r="V10" s="98"/>
    </row>
    <row r="11" spans="1:22" s="64" customFormat="1" ht="12.75" customHeight="1">
      <c r="A11" s="43"/>
      <c r="B11" s="34" t="s">
        <v>5</v>
      </c>
      <c r="C11" s="16"/>
      <c r="D11" s="16"/>
      <c r="E11" s="16"/>
      <c r="F11" s="16"/>
      <c r="G11" s="16"/>
      <c r="H11" s="16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98"/>
    </row>
    <row r="12" spans="1:22" s="41" customFormat="1" ht="15.75" customHeight="1">
      <c r="A12" s="43" t="s">
        <v>448</v>
      </c>
      <c r="B12" s="103" t="s">
        <v>449</v>
      </c>
      <c r="C12" s="16" t="s">
        <v>10</v>
      </c>
      <c r="D12" s="63">
        <v>-178496.1</v>
      </c>
      <c r="E12" s="59">
        <v>-120720.7</v>
      </c>
      <c r="F12" s="63" t="s">
        <v>651</v>
      </c>
      <c r="G12" s="18">
        <v>231306.1</v>
      </c>
      <c r="H12" s="18">
        <v>0</v>
      </c>
      <c r="I12" s="18">
        <v>231306.1</v>
      </c>
      <c r="J12" s="18">
        <v>177715.2</v>
      </c>
      <c r="K12" s="18">
        <v>0</v>
      </c>
      <c r="L12" s="18">
        <v>177715.2</v>
      </c>
      <c r="M12" s="18">
        <f aca="true" t="shared" si="0" ref="M12:M38">J12-G12</f>
        <v>-53590.899999999994</v>
      </c>
      <c r="N12" s="18">
        <f aca="true" t="shared" si="1" ref="N12:N38">K12-H12</f>
        <v>0</v>
      </c>
      <c r="O12" s="18">
        <f aca="true" t="shared" si="2" ref="O12:O38">L12-I12</f>
        <v>-53590.899999999994</v>
      </c>
      <c r="P12" s="18">
        <v>184802</v>
      </c>
      <c r="Q12" s="18">
        <v>0</v>
      </c>
      <c r="R12" s="18">
        <v>184802</v>
      </c>
      <c r="S12" s="18">
        <v>71000</v>
      </c>
      <c r="T12" s="18">
        <v>0</v>
      </c>
      <c r="U12" s="18">
        <v>71000</v>
      </c>
      <c r="V12" s="98"/>
    </row>
    <row r="13" spans="1:22" s="64" customFormat="1" ht="12.75" customHeight="1">
      <c r="A13" s="43"/>
      <c r="B13" s="34" t="s">
        <v>5</v>
      </c>
      <c r="C13" s="16"/>
      <c r="D13" s="16"/>
      <c r="E13" s="16"/>
      <c r="F13" s="16"/>
      <c r="G13" s="16"/>
      <c r="H13" s="16"/>
      <c r="I13" s="1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98"/>
    </row>
    <row r="14" spans="1:22" s="41" customFormat="1" ht="16.5" customHeight="1">
      <c r="A14" s="43" t="s">
        <v>450</v>
      </c>
      <c r="B14" s="103" t="s">
        <v>451</v>
      </c>
      <c r="C14" s="16" t="s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8">
        <f t="shared" si="0"/>
        <v>0</v>
      </c>
      <c r="N14" s="18">
        <f t="shared" si="1"/>
        <v>0</v>
      </c>
      <c r="O14" s="18">
        <f t="shared" si="2"/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98"/>
    </row>
    <row r="15" spans="1:22" s="64" customFormat="1" ht="12.75" customHeight="1">
      <c r="A15" s="43"/>
      <c r="B15" s="34" t="s">
        <v>5</v>
      </c>
      <c r="C15" s="16"/>
      <c r="D15" s="16"/>
      <c r="E15" s="16"/>
      <c r="F15" s="16"/>
      <c r="G15" s="16"/>
      <c r="H15" s="16"/>
      <c r="I15" s="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98"/>
    </row>
    <row r="16" spans="1:22" s="64" customFormat="1" ht="30" customHeight="1">
      <c r="A16" s="43" t="s">
        <v>452</v>
      </c>
      <c r="B16" s="34" t="s">
        <v>453</v>
      </c>
      <c r="C16" s="16" t="s">
        <v>10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18">
        <f t="shared" si="0"/>
        <v>0</v>
      </c>
      <c r="N16" s="18">
        <f t="shared" si="1"/>
        <v>0</v>
      </c>
      <c r="O16" s="18">
        <f t="shared" si="2"/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98"/>
    </row>
    <row r="17" spans="1:22" s="64" customFormat="1" ht="12.75" customHeight="1">
      <c r="A17" s="43"/>
      <c r="B17" s="34" t="s">
        <v>5</v>
      </c>
      <c r="C17" s="16"/>
      <c r="D17" s="16"/>
      <c r="E17" s="16"/>
      <c r="F17" s="16"/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98"/>
    </row>
    <row r="18" spans="1:22" s="64" customFormat="1" ht="16.5" customHeight="1">
      <c r="A18" s="43" t="s">
        <v>443</v>
      </c>
      <c r="B18" s="34" t="s">
        <v>454</v>
      </c>
      <c r="C18" s="16" t="s">
        <v>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f t="shared" si="0"/>
        <v>0</v>
      </c>
      <c r="N18" s="18">
        <f t="shared" si="1"/>
        <v>0</v>
      </c>
      <c r="O18" s="18">
        <f t="shared" si="2"/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98"/>
    </row>
    <row r="19" spans="1:22" s="64" customFormat="1" ht="17.25" customHeight="1">
      <c r="A19" s="43"/>
      <c r="B19" s="34" t="s">
        <v>5</v>
      </c>
      <c r="C19" s="16"/>
      <c r="D19" s="16"/>
      <c r="E19" s="16"/>
      <c r="F19" s="16"/>
      <c r="G19" s="16"/>
      <c r="H19" s="16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98"/>
    </row>
    <row r="20" spans="1:22" s="64" customFormat="1" ht="18" customHeight="1">
      <c r="A20" s="43" t="s">
        <v>455</v>
      </c>
      <c r="B20" s="34" t="s">
        <v>456</v>
      </c>
      <c r="C20" s="16" t="s">
        <v>457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">
        <f t="shared" si="0"/>
        <v>0</v>
      </c>
      <c r="N20" s="18">
        <f t="shared" si="1"/>
        <v>0</v>
      </c>
      <c r="O20" s="18">
        <f t="shared" si="2"/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98"/>
    </row>
    <row r="21" spans="1:22" s="64" customFormat="1" ht="18.75" customHeight="1">
      <c r="A21" s="43"/>
      <c r="B21" s="34" t="s">
        <v>186</v>
      </c>
      <c r="C21" s="16"/>
      <c r="D21" s="16"/>
      <c r="E21" s="16"/>
      <c r="F21" s="16"/>
      <c r="G21" s="16"/>
      <c r="H21" s="16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98"/>
    </row>
    <row r="22" spans="1:22" s="64" customFormat="1" ht="21" customHeight="1">
      <c r="A22" s="43" t="s">
        <v>458</v>
      </c>
      <c r="B22" s="104" t="s">
        <v>459</v>
      </c>
      <c r="C22" s="16" t="s">
        <v>10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18">
        <f t="shared" si="0"/>
        <v>0</v>
      </c>
      <c r="N22" s="18">
        <f t="shared" si="1"/>
        <v>0</v>
      </c>
      <c r="O22" s="18">
        <f t="shared" si="2"/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98"/>
    </row>
    <row r="23" spans="1:22" s="41" customFormat="1" ht="17.25" customHeight="1">
      <c r="A23" s="43" t="s">
        <v>460</v>
      </c>
      <c r="B23" s="103" t="s">
        <v>461</v>
      </c>
      <c r="C23" s="16" t="s">
        <v>10</v>
      </c>
      <c r="D23" s="63">
        <v>-178496.1</v>
      </c>
      <c r="E23" s="59">
        <v>-120720.7</v>
      </c>
      <c r="F23" s="63" t="s">
        <v>651</v>
      </c>
      <c r="G23" s="18">
        <v>231306.1</v>
      </c>
      <c r="H23" s="18">
        <v>0</v>
      </c>
      <c r="I23" s="18">
        <v>231306.1</v>
      </c>
      <c r="J23" s="18">
        <v>177715.2</v>
      </c>
      <c r="K23" s="18">
        <v>0</v>
      </c>
      <c r="L23" s="18">
        <v>177715.2</v>
      </c>
      <c r="M23" s="18">
        <f t="shared" si="0"/>
        <v>-53590.899999999994</v>
      </c>
      <c r="N23" s="18">
        <f t="shared" si="1"/>
        <v>0</v>
      </c>
      <c r="O23" s="18">
        <f t="shared" si="2"/>
        <v>-53590.899999999994</v>
      </c>
      <c r="P23" s="18">
        <v>184802</v>
      </c>
      <c r="Q23" s="18">
        <v>0</v>
      </c>
      <c r="R23" s="18">
        <v>184802</v>
      </c>
      <c r="S23" s="18">
        <v>71000</v>
      </c>
      <c r="T23" s="18">
        <v>0</v>
      </c>
      <c r="U23" s="18">
        <v>71000</v>
      </c>
      <c r="V23" s="98"/>
    </row>
    <row r="24" spans="1:22" s="64" customFormat="1" ht="12.75" customHeight="1">
      <c r="A24" s="43"/>
      <c r="B24" s="34" t="s">
        <v>5</v>
      </c>
      <c r="C24" s="16"/>
      <c r="D24" s="16"/>
      <c r="E24" s="16"/>
      <c r="F24" s="16"/>
      <c r="G24" s="16"/>
      <c r="H24" s="16"/>
      <c r="I24" s="16"/>
      <c r="J24" s="18"/>
      <c r="K24" s="18"/>
      <c r="L24" s="18"/>
      <c r="M24" s="18">
        <f t="shared" si="0"/>
        <v>0</v>
      </c>
      <c r="N24" s="18">
        <f t="shared" si="1"/>
        <v>0</v>
      </c>
      <c r="O24" s="18">
        <f t="shared" si="2"/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98"/>
    </row>
    <row r="25" spans="1:22" s="64" customFormat="1" ht="22.5" customHeight="1">
      <c r="A25" s="43" t="s">
        <v>462</v>
      </c>
      <c r="B25" s="34" t="s">
        <v>463</v>
      </c>
      <c r="C25" s="16" t="s">
        <v>10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8">
        <f t="shared" si="0"/>
        <v>0</v>
      </c>
      <c r="N25" s="18">
        <f t="shared" si="1"/>
        <v>0</v>
      </c>
      <c r="O25" s="18">
        <f t="shared" si="2"/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98"/>
    </row>
    <row r="26" spans="1:22" s="64" customFormat="1" ht="12.75" customHeight="1">
      <c r="A26" s="43"/>
      <c r="B26" s="34" t="s">
        <v>5</v>
      </c>
      <c r="C26" s="16"/>
      <c r="D26" s="16"/>
      <c r="E26" s="16"/>
      <c r="F26" s="16"/>
      <c r="G26" s="16"/>
      <c r="H26" s="16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98"/>
    </row>
    <row r="27" spans="1:22" s="64" customFormat="1" ht="24" customHeight="1">
      <c r="A27" s="43" t="s">
        <v>464</v>
      </c>
      <c r="B27" s="104" t="s">
        <v>465</v>
      </c>
      <c r="C27" s="16" t="s">
        <v>466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18">
        <f t="shared" si="0"/>
        <v>0</v>
      </c>
      <c r="N27" s="18">
        <f t="shared" si="1"/>
        <v>0</v>
      </c>
      <c r="O27" s="18">
        <f t="shared" si="2"/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98"/>
    </row>
    <row r="28" spans="1:22" s="41" customFormat="1" ht="24.75" customHeight="1">
      <c r="A28" s="43" t="s">
        <v>467</v>
      </c>
      <c r="B28" s="103" t="s">
        <v>468</v>
      </c>
      <c r="C28" s="16" t="s">
        <v>10</v>
      </c>
      <c r="D28" s="63">
        <v>49485.1</v>
      </c>
      <c r="E28" s="59">
        <v>0</v>
      </c>
      <c r="F28" s="63">
        <v>49485.1</v>
      </c>
      <c r="G28" s="18">
        <v>231306.1</v>
      </c>
      <c r="H28" s="18">
        <v>0</v>
      </c>
      <c r="I28" s="18">
        <v>231306.1</v>
      </c>
      <c r="J28" s="18">
        <v>177715.2</v>
      </c>
      <c r="K28" s="18">
        <v>0</v>
      </c>
      <c r="L28" s="18">
        <v>177715.2</v>
      </c>
      <c r="M28" s="18">
        <f t="shared" si="0"/>
        <v>-53590.899999999994</v>
      </c>
      <c r="N28" s="18">
        <f t="shared" si="1"/>
        <v>0</v>
      </c>
      <c r="O28" s="18">
        <f t="shared" si="2"/>
        <v>-53590.899999999994</v>
      </c>
      <c r="P28" s="18">
        <v>184802</v>
      </c>
      <c r="Q28" s="18">
        <v>0</v>
      </c>
      <c r="R28" s="18">
        <v>184802</v>
      </c>
      <c r="S28" s="18">
        <v>71000</v>
      </c>
      <c r="T28" s="18">
        <v>0</v>
      </c>
      <c r="U28" s="18">
        <v>71000</v>
      </c>
      <c r="V28" s="98"/>
    </row>
    <row r="29" spans="1:22" s="64" customFormat="1" ht="24" customHeight="1">
      <c r="A29" s="44" t="s">
        <v>1</v>
      </c>
      <c r="B29" s="105" t="s">
        <v>351</v>
      </c>
      <c r="C29" s="19" t="s">
        <v>352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18">
        <f t="shared" si="0"/>
        <v>0</v>
      </c>
      <c r="N29" s="18">
        <f t="shared" si="1"/>
        <v>0</v>
      </c>
      <c r="O29" s="18">
        <f t="shared" si="2"/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98"/>
    </row>
    <row r="30" spans="1:22" s="64" customFormat="1" ht="12.75" customHeight="1">
      <c r="A30" s="43"/>
      <c r="B30" s="34" t="s">
        <v>5</v>
      </c>
      <c r="C30" s="16"/>
      <c r="D30" s="16"/>
      <c r="E30" s="16"/>
      <c r="F30" s="16"/>
      <c r="G30" s="16"/>
      <c r="H30" s="16"/>
      <c r="I30" s="1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98"/>
    </row>
    <row r="31" spans="1:22" s="64" customFormat="1" ht="23.25" customHeight="1">
      <c r="A31" s="43" t="s">
        <v>469</v>
      </c>
      <c r="B31" s="34" t="s">
        <v>470</v>
      </c>
      <c r="C31" s="16" t="s">
        <v>471</v>
      </c>
      <c r="D31" s="16">
        <v>39206.6</v>
      </c>
      <c r="E31" s="16">
        <v>39206.6</v>
      </c>
      <c r="F31" s="18">
        <v>0</v>
      </c>
      <c r="G31" s="18">
        <v>120720.7</v>
      </c>
      <c r="H31" s="18">
        <v>120720.7</v>
      </c>
      <c r="I31" s="18">
        <v>0</v>
      </c>
      <c r="J31" s="18">
        <v>62715.2</v>
      </c>
      <c r="K31" s="18">
        <v>62715.2</v>
      </c>
      <c r="L31" s="18">
        <v>0</v>
      </c>
      <c r="M31" s="18">
        <f t="shared" si="0"/>
        <v>-58005.5</v>
      </c>
      <c r="N31" s="18">
        <f t="shared" si="1"/>
        <v>-58005.5</v>
      </c>
      <c r="O31" s="18">
        <f t="shared" si="2"/>
        <v>0</v>
      </c>
      <c r="P31" s="18">
        <v>124000</v>
      </c>
      <c r="Q31" s="18">
        <v>124000</v>
      </c>
      <c r="R31" s="18">
        <v>0</v>
      </c>
      <c r="S31" s="18">
        <v>71000</v>
      </c>
      <c r="T31" s="18">
        <v>71000</v>
      </c>
      <c r="U31" s="18">
        <v>0</v>
      </c>
      <c r="V31" s="98"/>
    </row>
    <row r="32" spans="1:22" s="64" customFormat="1" ht="12.75" customHeight="1">
      <c r="A32" s="43"/>
      <c r="B32" s="34" t="s">
        <v>186</v>
      </c>
      <c r="C32" s="16"/>
      <c r="D32" s="16"/>
      <c r="E32" s="16"/>
      <c r="F32" s="16"/>
      <c r="G32" s="16"/>
      <c r="H32" s="16"/>
      <c r="I32" s="1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8"/>
    </row>
    <row r="33" spans="1:22" s="64" customFormat="1" ht="39" customHeight="1">
      <c r="A33" s="43" t="s">
        <v>472</v>
      </c>
      <c r="B33" s="104" t="s">
        <v>473</v>
      </c>
      <c r="C33" s="16" t="s">
        <v>10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18">
        <f t="shared" si="0"/>
        <v>0</v>
      </c>
      <c r="N33" s="18">
        <f t="shared" si="1"/>
        <v>0</v>
      </c>
      <c r="O33" s="18">
        <f t="shared" si="2"/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98"/>
    </row>
    <row r="34" spans="1:22" s="64" customFormat="1" ht="21.75" customHeight="1">
      <c r="A34" s="43" t="s">
        <v>474</v>
      </c>
      <c r="B34" s="104" t="s">
        <v>475</v>
      </c>
      <c r="C34" s="16" t="s">
        <v>10</v>
      </c>
      <c r="D34" s="16">
        <v>39206.6</v>
      </c>
      <c r="E34" s="16">
        <v>39206.6</v>
      </c>
      <c r="F34" s="25">
        <v>0</v>
      </c>
      <c r="G34" s="18">
        <v>120720.7</v>
      </c>
      <c r="H34" s="18">
        <v>120720.7</v>
      </c>
      <c r="I34" s="25">
        <v>0</v>
      </c>
      <c r="J34" s="18">
        <v>62715.2</v>
      </c>
      <c r="K34" s="18">
        <v>62715.2</v>
      </c>
      <c r="L34" s="18">
        <v>0</v>
      </c>
      <c r="M34" s="18">
        <f t="shared" si="0"/>
        <v>-58005.5</v>
      </c>
      <c r="N34" s="18">
        <f t="shared" si="1"/>
        <v>-58005.5</v>
      </c>
      <c r="O34" s="18">
        <f t="shared" si="2"/>
        <v>0</v>
      </c>
      <c r="P34" s="18">
        <v>124000</v>
      </c>
      <c r="Q34" s="18">
        <v>124000</v>
      </c>
      <c r="R34" s="18">
        <v>0</v>
      </c>
      <c r="S34" s="18">
        <v>71000</v>
      </c>
      <c r="T34" s="18">
        <v>71000</v>
      </c>
      <c r="U34" s="18">
        <v>0</v>
      </c>
      <c r="V34" s="98"/>
    </row>
    <row r="35" spans="1:22" s="64" customFormat="1" ht="22.5" customHeight="1">
      <c r="A35" s="43" t="s">
        <v>476</v>
      </c>
      <c r="B35" s="34" t="s">
        <v>477</v>
      </c>
      <c r="C35" s="16" t="s">
        <v>478</v>
      </c>
      <c r="D35" s="63">
        <v>49485.1</v>
      </c>
      <c r="E35" s="59">
        <v>0</v>
      </c>
      <c r="F35" s="63">
        <v>49485.1</v>
      </c>
      <c r="G35" s="18">
        <v>120720.7</v>
      </c>
      <c r="H35" s="16">
        <v>120720.7</v>
      </c>
      <c r="I35" s="25">
        <v>0</v>
      </c>
      <c r="J35" s="18">
        <v>62715.2</v>
      </c>
      <c r="K35" s="18">
        <v>62715.2</v>
      </c>
      <c r="L35" s="18">
        <v>0</v>
      </c>
      <c r="M35" s="18">
        <f t="shared" si="0"/>
        <v>-58005.5</v>
      </c>
      <c r="N35" s="18">
        <f t="shared" si="1"/>
        <v>-58005.5</v>
      </c>
      <c r="O35" s="18">
        <f t="shared" si="2"/>
        <v>0</v>
      </c>
      <c r="P35" s="18">
        <v>124000</v>
      </c>
      <c r="Q35" s="18">
        <v>124000</v>
      </c>
      <c r="R35" s="18">
        <v>0</v>
      </c>
      <c r="S35" s="18">
        <v>71000</v>
      </c>
      <c r="T35" s="18">
        <v>71000</v>
      </c>
      <c r="U35" s="18">
        <v>0</v>
      </c>
      <c r="V35" s="98"/>
    </row>
    <row r="36" spans="1:22" s="64" customFormat="1" ht="12.75" customHeight="1">
      <c r="A36" s="43"/>
      <c r="B36" s="34" t="s">
        <v>186</v>
      </c>
      <c r="C36" s="16"/>
      <c r="D36" s="16"/>
      <c r="E36" s="16"/>
      <c r="F36" s="16"/>
      <c r="G36" s="16"/>
      <c r="H36" s="16"/>
      <c r="I36" s="16"/>
      <c r="J36" s="18"/>
      <c r="K36" s="18"/>
      <c r="L36" s="18"/>
      <c r="M36" s="18">
        <f t="shared" si="0"/>
        <v>0</v>
      </c>
      <c r="N36" s="18">
        <f t="shared" si="1"/>
        <v>0</v>
      </c>
      <c r="O36" s="18">
        <f t="shared" si="2"/>
        <v>0</v>
      </c>
      <c r="P36" s="18"/>
      <c r="Q36" s="18"/>
      <c r="R36" s="18"/>
      <c r="S36" s="18"/>
      <c r="T36" s="18"/>
      <c r="U36" s="18"/>
      <c r="V36" s="98"/>
    </row>
    <row r="37" spans="1:22" s="64" customFormat="1" ht="30" customHeight="1">
      <c r="A37" s="43" t="s">
        <v>479</v>
      </c>
      <c r="B37" s="104" t="s">
        <v>480</v>
      </c>
      <c r="C37" s="16" t="s">
        <v>10</v>
      </c>
      <c r="D37" s="16">
        <v>10278.5</v>
      </c>
      <c r="E37" s="25">
        <v>0</v>
      </c>
      <c r="F37" s="16">
        <v>10278.5</v>
      </c>
      <c r="G37" s="18">
        <v>0</v>
      </c>
      <c r="H37" s="25">
        <v>0</v>
      </c>
      <c r="I37" s="25">
        <v>0</v>
      </c>
      <c r="J37" s="18">
        <v>0</v>
      </c>
      <c r="K37" s="18">
        <v>0</v>
      </c>
      <c r="L37" s="18">
        <v>0</v>
      </c>
      <c r="M37" s="18">
        <f t="shared" si="0"/>
        <v>0</v>
      </c>
      <c r="N37" s="18">
        <f t="shared" si="1"/>
        <v>0</v>
      </c>
      <c r="O37" s="18">
        <f t="shared" si="2"/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98"/>
    </row>
    <row r="38" spans="1:22" s="64" customFormat="1" ht="30" customHeight="1" thickBot="1">
      <c r="A38" s="97" t="s">
        <v>481</v>
      </c>
      <c r="B38" s="106" t="s">
        <v>482</v>
      </c>
      <c r="C38" s="101" t="s">
        <v>10</v>
      </c>
      <c r="D38" s="101">
        <v>49485.1</v>
      </c>
      <c r="E38" s="101">
        <v>0</v>
      </c>
      <c r="F38" s="101">
        <v>49485.1</v>
      </c>
      <c r="G38" s="99">
        <v>231306.1</v>
      </c>
      <c r="H38" s="100">
        <v>0</v>
      </c>
      <c r="I38" s="101">
        <v>231306.1</v>
      </c>
      <c r="J38" s="99">
        <v>177715.2</v>
      </c>
      <c r="K38" s="99">
        <v>0</v>
      </c>
      <c r="L38" s="99">
        <v>177715.2</v>
      </c>
      <c r="M38" s="99">
        <f t="shared" si="0"/>
        <v>-53590.899999999994</v>
      </c>
      <c r="N38" s="99">
        <f t="shared" si="1"/>
        <v>0</v>
      </c>
      <c r="O38" s="99">
        <f t="shared" si="2"/>
        <v>-53590.899999999994</v>
      </c>
      <c r="P38" s="99">
        <v>184802</v>
      </c>
      <c r="Q38" s="99">
        <v>0</v>
      </c>
      <c r="R38" s="99">
        <v>184802</v>
      </c>
      <c r="S38" s="99">
        <v>71000</v>
      </c>
      <c r="T38" s="99">
        <v>0</v>
      </c>
      <c r="U38" s="99">
        <v>71000</v>
      </c>
      <c r="V38" s="102"/>
    </row>
    <row r="39" spans="1:21" s="64" customFormat="1" ht="9">
      <c r="A39" s="37"/>
      <c r="B39" s="65"/>
      <c r="C39" s="37"/>
      <c r="D39" s="37"/>
      <c r="E39" s="37"/>
      <c r="F39" s="37"/>
      <c r="G39" s="37"/>
      <c r="H39" s="37"/>
      <c r="I39" s="37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24">
    <mergeCell ref="B6:B8"/>
    <mergeCell ref="A6:A8"/>
    <mergeCell ref="J6:L6"/>
    <mergeCell ref="P6:R6"/>
    <mergeCell ref="S6:U6"/>
    <mergeCell ref="J7:J8"/>
    <mergeCell ref="K7:L7"/>
    <mergeCell ref="P7:P8"/>
    <mergeCell ref="G6:I6"/>
    <mergeCell ref="D7:D8"/>
    <mergeCell ref="E7:F7"/>
    <mergeCell ref="G7:G8"/>
    <mergeCell ref="H7:I7"/>
    <mergeCell ref="R2:V2"/>
    <mergeCell ref="A4:V4"/>
    <mergeCell ref="V7:V8"/>
    <mergeCell ref="Q7:R7"/>
    <mergeCell ref="S7:S8"/>
    <mergeCell ref="T7:U7"/>
    <mergeCell ref="M6:O6"/>
    <mergeCell ref="M7:M8"/>
    <mergeCell ref="N7:O7"/>
    <mergeCell ref="C6:C8"/>
    <mergeCell ref="D6:F6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6"/>
  <sheetViews>
    <sheetView tabSelected="1" zoomScale="120" zoomScaleNormal="120" zoomScalePageLayoutView="0" workbookViewId="0" topLeftCell="I1">
      <selection activeCell="Y6" sqref="Y6"/>
    </sheetView>
  </sheetViews>
  <sheetFormatPr defaultColWidth="9.140625" defaultRowHeight="12"/>
  <cols>
    <col min="1" max="1" width="6.7109375" style="2" customWidth="1"/>
    <col min="2" max="2" width="5.8515625" style="2" customWidth="1"/>
    <col min="3" max="3" width="4.7109375" style="2" customWidth="1"/>
    <col min="4" max="4" width="4.421875" style="4" customWidth="1"/>
    <col min="5" max="5" width="41.421875" style="5" customWidth="1"/>
    <col min="6" max="6" width="8.7109375" style="4" customWidth="1"/>
    <col min="7" max="7" width="10.7109375" style="4" customWidth="1"/>
    <col min="8" max="8" width="9.140625" style="4" customWidth="1"/>
    <col min="9" max="9" width="9.00390625" style="4" customWidth="1"/>
    <col min="10" max="10" width="10.7109375" style="4" customWidth="1"/>
    <col min="11" max="11" width="9.8515625" style="4" customWidth="1"/>
    <col min="12" max="12" width="10.140625" style="4" customWidth="1"/>
    <col min="13" max="13" width="10.8515625" style="1" customWidth="1"/>
    <col min="14" max="14" width="11.140625" style="1" customWidth="1"/>
    <col min="15" max="15" width="9.28125" style="1" customWidth="1"/>
    <col min="16" max="16" width="9.00390625" style="1" customWidth="1"/>
    <col min="17" max="17" width="10.140625" style="1" customWidth="1"/>
    <col min="18" max="18" width="9.140625" style="1" customWidth="1"/>
    <col min="19" max="19" width="9.7109375" style="1" customWidth="1"/>
    <col min="20" max="20" width="10.28125" style="1" customWidth="1"/>
    <col min="21" max="21" width="10.8515625" style="1" customWidth="1"/>
    <col min="22" max="22" width="11.140625" style="1" customWidth="1"/>
    <col min="23" max="23" width="9.8515625" style="1" customWidth="1"/>
    <col min="24" max="24" width="11.00390625" style="1" customWidth="1"/>
    <col min="25" max="25" width="24.7109375" style="0" customWidth="1"/>
  </cols>
  <sheetData>
    <row r="1" spans="15:26" ht="19.5" customHeight="1">
      <c r="O1" s="4"/>
      <c r="P1" s="4"/>
      <c r="Q1" s="4"/>
      <c r="R1" s="4"/>
      <c r="U1" s="4"/>
      <c r="V1" s="6"/>
      <c r="W1" s="6"/>
      <c r="X1" s="6"/>
      <c r="Y1" s="6"/>
      <c r="Z1" s="6"/>
    </row>
    <row r="2" spans="13:25" ht="39.75" customHeight="1">
      <c r="M2" s="4"/>
      <c r="N2" s="4"/>
      <c r="O2" s="4"/>
      <c r="P2" s="4"/>
      <c r="Q2" s="4"/>
      <c r="R2" s="4"/>
      <c r="S2" s="4"/>
      <c r="T2" s="4"/>
      <c r="U2" s="4"/>
      <c r="V2" s="125" t="s">
        <v>675</v>
      </c>
      <c r="W2" s="132"/>
      <c r="X2" s="132"/>
      <c r="Y2" s="132"/>
    </row>
    <row r="3" spans="13:25" ht="12" customHeight="1">
      <c r="M3" s="4"/>
      <c r="N3" s="4"/>
      <c r="O3" s="4"/>
      <c r="P3" s="4"/>
      <c r="Q3" s="4"/>
      <c r="R3" s="4"/>
      <c r="S3" s="4"/>
      <c r="T3" s="4"/>
      <c r="U3" s="4"/>
      <c r="V3" s="74"/>
      <c r="Y3" s="1"/>
    </row>
    <row r="4" spans="1:25" ht="34.5" customHeight="1">
      <c r="A4" s="110" t="s">
        <v>671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5" customHeight="1" thickBot="1">
      <c r="A5" s="8"/>
      <c r="B5" s="8"/>
      <c r="C5" s="8"/>
      <c r="D5" s="9"/>
      <c r="E5" s="10"/>
      <c r="F5" s="9"/>
      <c r="G5" s="9"/>
      <c r="H5" s="9"/>
      <c r="I5" s="9"/>
      <c r="J5" s="9"/>
      <c r="K5" s="9"/>
      <c r="L5" s="9"/>
      <c r="M5" s="11"/>
      <c r="N5" s="12"/>
      <c r="O5" s="13"/>
      <c r="P5" s="13"/>
      <c r="Q5" s="13"/>
      <c r="R5" s="13"/>
      <c r="S5" s="13"/>
      <c r="T5" s="12"/>
      <c r="U5" s="11"/>
      <c r="V5" s="11"/>
      <c r="W5" s="12"/>
      <c r="X5" s="14"/>
      <c r="Y5" s="15" t="s">
        <v>0</v>
      </c>
    </row>
    <row r="6" spans="1:25" s="66" customFormat="1" ht="22.5" customHeight="1">
      <c r="A6" s="118" t="s">
        <v>1</v>
      </c>
      <c r="B6" s="116" t="s">
        <v>175</v>
      </c>
      <c r="C6" s="116" t="s">
        <v>176</v>
      </c>
      <c r="D6" s="116" t="s">
        <v>177</v>
      </c>
      <c r="E6" s="123" t="s">
        <v>483</v>
      </c>
      <c r="F6" s="120" t="s">
        <v>3</v>
      </c>
      <c r="G6" s="120" t="s">
        <v>617</v>
      </c>
      <c r="H6" s="120"/>
      <c r="I6" s="120"/>
      <c r="J6" s="120" t="s">
        <v>618</v>
      </c>
      <c r="K6" s="120"/>
      <c r="L6" s="120"/>
      <c r="M6" s="120" t="s">
        <v>173</v>
      </c>
      <c r="N6" s="120"/>
      <c r="O6" s="120"/>
      <c r="P6" s="123" t="s">
        <v>619</v>
      </c>
      <c r="Q6" s="123"/>
      <c r="R6" s="123"/>
      <c r="S6" s="120" t="s">
        <v>174</v>
      </c>
      <c r="T6" s="120"/>
      <c r="U6" s="120"/>
      <c r="V6" s="120" t="s">
        <v>620</v>
      </c>
      <c r="W6" s="120"/>
      <c r="X6" s="120"/>
      <c r="Y6" s="42" t="s">
        <v>615</v>
      </c>
    </row>
    <row r="7" spans="1:25" s="66" customFormat="1" ht="18.75" customHeight="1">
      <c r="A7" s="119"/>
      <c r="B7" s="117"/>
      <c r="C7" s="117"/>
      <c r="D7" s="117"/>
      <c r="E7" s="131"/>
      <c r="F7" s="130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21" t="s">
        <v>4</v>
      </c>
      <c r="W7" s="121" t="s">
        <v>5</v>
      </c>
      <c r="X7" s="121"/>
      <c r="Y7" s="115" t="s">
        <v>621</v>
      </c>
    </row>
    <row r="8" spans="1:25" s="66" customFormat="1" ht="33.75" customHeight="1">
      <c r="A8" s="119"/>
      <c r="B8" s="117"/>
      <c r="C8" s="117"/>
      <c r="D8" s="117"/>
      <c r="E8" s="131"/>
      <c r="F8" s="130"/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21"/>
      <c r="W8" s="20" t="s">
        <v>6</v>
      </c>
      <c r="X8" s="20" t="s">
        <v>7</v>
      </c>
      <c r="Y8" s="115"/>
    </row>
    <row r="9" spans="1:25" s="66" customFormat="1" ht="12.75" customHeight="1">
      <c r="A9" s="43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45">
        <v>22</v>
      </c>
    </row>
    <row r="10" spans="1:25" s="66" customFormat="1" ht="21" customHeight="1">
      <c r="A10" s="43" t="s">
        <v>10</v>
      </c>
      <c r="B10" s="16" t="s">
        <v>10</v>
      </c>
      <c r="C10" s="16" t="s">
        <v>10</v>
      </c>
      <c r="D10" s="16" t="s">
        <v>10</v>
      </c>
      <c r="E10" s="22" t="s">
        <v>178</v>
      </c>
      <c r="F10" s="22"/>
      <c r="G10" s="23">
        <v>310613.5</v>
      </c>
      <c r="H10" s="23">
        <v>315231.69999999995</v>
      </c>
      <c r="I10" s="23">
        <v>-4618.200000000004</v>
      </c>
      <c r="J10" s="22">
        <v>660707.5</v>
      </c>
      <c r="K10" s="22">
        <v>421117.7</v>
      </c>
      <c r="L10" s="22">
        <v>302104.3</v>
      </c>
      <c r="M10" s="61">
        <v>775268.8</v>
      </c>
      <c r="N10" s="61">
        <v>483223.8</v>
      </c>
      <c r="O10" s="61">
        <v>292045</v>
      </c>
      <c r="P10" s="18">
        <f aca="true" t="shared" si="0" ref="P10:R11">M10-J10</f>
        <v>114561.30000000005</v>
      </c>
      <c r="Q10" s="18">
        <f t="shared" si="0"/>
        <v>62106.09999999998</v>
      </c>
      <c r="R10" s="18">
        <f t="shared" si="0"/>
        <v>-10059.299999999988</v>
      </c>
      <c r="S10" s="61">
        <v>816504.2</v>
      </c>
      <c r="T10" s="61">
        <v>545967.4</v>
      </c>
      <c r="U10" s="61">
        <v>270536.8</v>
      </c>
      <c r="V10" s="61">
        <v>742232.4</v>
      </c>
      <c r="W10" s="61">
        <v>621232.4</v>
      </c>
      <c r="X10" s="61">
        <v>121000</v>
      </c>
      <c r="Y10" s="98"/>
    </row>
    <row r="11" spans="1:25" s="66" customFormat="1" ht="30.75" customHeight="1">
      <c r="A11" s="43" t="s">
        <v>179</v>
      </c>
      <c r="B11" s="16" t="s">
        <v>180</v>
      </c>
      <c r="C11" s="16" t="s">
        <v>181</v>
      </c>
      <c r="D11" s="16" t="s">
        <v>181</v>
      </c>
      <c r="E11" s="22" t="s">
        <v>182</v>
      </c>
      <c r="F11" s="22"/>
      <c r="G11" s="22">
        <v>93993.2</v>
      </c>
      <c r="H11" s="22">
        <v>92047.2</v>
      </c>
      <c r="I11" s="22">
        <v>1946</v>
      </c>
      <c r="J11" s="22">
        <v>121788.2</v>
      </c>
      <c r="K11" s="22">
        <v>115778.2</v>
      </c>
      <c r="L11" s="22">
        <v>6000</v>
      </c>
      <c r="M11" s="18">
        <f>SUM(N11:O11)</f>
        <v>164560</v>
      </c>
      <c r="N11" s="18">
        <v>161560</v>
      </c>
      <c r="O11" s="18">
        <v>3000</v>
      </c>
      <c r="P11" s="18">
        <f t="shared" si="0"/>
        <v>42771.8</v>
      </c>
      <c r="Q11" s="18">
        <f t="shared" si="0"/>
        <v>45781.8</v>
      </c>
      <c r="R11" s="18">
        <f t="shared" si="0"/>
        <v>-3000</v>
      </c>
      <c r="S11" s="18">
        <f>SUM(T11:U11)</f>
        <v>175398</v>
      </c>
      <c r="T11" s="18">
        <v>175398</v>
      </c>
      <c r="U11" s="18">
        <v>0</v>
      </c>
      <c r="V11" s="18">
        <f>SUM(W11:X11)</f>
        <v>200320</v>
      </c>
      <c r="W11" s="18">
        <v>200320</v>
      </c>
      <c r="X11" s="18">
        <v>0</v>
      </c>
      <c r="Y11" s="98"/>
    </row>
    <row r="12" spans="1:25" s="66" customFormat="1" ht="12.75" customHeight="1">
      <c r="A12" s="43"/>
      <c r="B12" s="16"/>
      <c r="C12" s="16"/>
      <c r="D12" s="18"/>
      <c r="E12" s="17" t="s">
        <v>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98"/>
    </row>
    <row r="13" spans="1:25" s="66" customFormat="1" ht="50.25" customHeight="1">
      <c r="A13" s="43" t="s">
        <v>183</v>
      </c>
      <c r="B13" s="16" t="s">
        <v>180</v>
      </c>
      <c r="C13" s="16" t="s">
        <v>184</v>
      </c>
      <c r="D13" s="16" t="s">
        <v>181</v>
      </c>
      <c r="E13" s="67" t="s">
        <v>185</v>
      </c>
      <c r="F13" s="67"/>
      <c r="G13" s="67">
        <v>90755.4</v>
      </c>
      <c r="H13" s="67">
        <v>88847.8</v>
      </c>
      <c r="I13" s="67">
        <v>1907.6</v>
      </c>
      <c r="J13" s="18">
        <v>117978.2</v>
      </c>
      <c r="K13" s="18">
        <v>111978.2</v>
      </c>
      <c r="L13" s="18">
        <v>6000</v>
      </c>
      <c r="M13" s="18">
        <f>SUM(N13:O13)</f>
        <v>158780</v>
      </c>
      <c r="N13" s="18">
        <v>155780</v>
      </c>
      <c r="O13" s="18">
        <v>3000</v>
      </c>
      <c r="P13" s="18">
        <f aca="true" t="shared" si="1" ref="P13:P76">M13-J13</f>
        <v>40801.8</v>
      </c>
      <c r="Q13" s="18">
        <f aca="true" t="shared" si="2" ref="Q13:R15">N13-K13</f>
        <v>43801.8</v>
      </c>
      <c r="R13" s="18">
        <f t="shared" si="2"/>
        <v>-3000</v>
      </c>
      <c r="S13" s="18">
        <f>SUM(T13:U13)</f>
        <v>169148</v>
      </c>
      <c r="T13" s="18">
        <v>169148</v>
      </c>
      <c r="U13" s="18">
        <v>0</v>
      </c>
      <c r="V13" s="18">
        <f>SUM(W13:X13)</f>
        <v>195420</v>
      </c>
      <c r="W13" s="18">
        <v>191420</v>
      </c>
      <c r="X13" s="18">
        <v>4000</v>
      </c>
      <c r="Y13" s="98"/>
    </row>
    <row r="14" spans="1:25" s="66" customFormat="1" ht="12.75" customHeight="1">
      <c r="A14" s="43"/>
      <c r="B14" s="16"/>
      <c r="C14" s="16"/>
      <c r="D14" s="18"/>
      <c r="E14" s="17" t="s">
        <v>186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98"/>
    </row>
    <row r="15" spans="1:25" s="66" customFormat="1" ht="30" customHeight="1">
      <c r="A15" s="43" t="s">
        <v>187</v>
      </c>
      <c r="B15" s="16" t="s">
        <v>180</v>
      </c>
      <c r="C15" s="16" t="s">
        <v>184</v>
      </c>
      <c r="D15" s="16" t="s">
        <v>184</v>
      </c>
      <c r="E15" s="17" t="s">
        <v>188</v>
      </c>
      <c r="F15" s="18"/>
      <c r="G15" s="18">
        <f>H15+I15</f>
        <v>90755.36</v>
      </c>
      <c r="H15" s="18">
        <f>H18+H19+H20+H21+H22+H23+H24+H26+H29+H30+H31+H34+H35+H36+H38+H39+H40+H41+H46+H49+H25+H27+H32+H37</f>
        <v>88847.76</v>
      </c>
      <c r="I15" s="18">
        <v>1907.6</v>
      </c>
      <c r="J15" s="18">
        <f>J18+J19+J20+J21+J22+J23+J24+J25+J26+J27+J28+J29+J30+J31+J32+J33+J34+J35+J36+J37+J38+J39+J40+J41+J46+J49</f>
        <v>117878.2</v>
      </c>
      <c r="K15" s="18">
        <f>K18+K19+K20+K21+K22+K23+K24+K25+K26+K27+K28+K29+K30+K31+K32+K33+K34+K35+K36+K37+K38+K39+K40+K41+K46+K49</f>
        <v>111878.2</v>
      </c>
      <c r="L15" s="18">
        <f>L49</f>
        <v>6000</v>
      </c>
      <c r="M15" s="18">
        <f>SUM(N15:O15)</f>
        <v>158780</v>
      </c>
      <c r="N15" s="18">
        <v>155780</v>
      </c>
      <c r="O15" s="18">
        <v>3000</v>
      </c>
      <c r="P15" s="18">
        <f t="shared" si="1"/>
        <v>40901.8</v>
      </c>
      <c r="Q15" s="18">
        <f t="shared" si="2"/>
        <v>43901.8</v>
      </c>
      <c r="R15" s="18">
        <f t="shared" si="2"/>
        <v>-3000</v>
      </c>
      <c r="S15" s="18">
        <f>SUM(T15:U15)</f>
        <v>169148</v>
      </c>
      <c r="T15" s="18">
        <v>169148</v>
      </c>
      <c r="U15" s="18">
        <v>0</v>
      </c>
      <c r="V15" s="18">
        <f>SUM(W15:X15)</f>
        <v>195420</v>
      </c>
      <c r="W15" s="18">
        <v>191420</v>
      </c>
      <c r="X15" s="18">
        <v>4000</v>
      </c>
      <c r="Y15" s="98"/>
    </row>
    <row r="16" spans="1:25" s="66" customFormat="1" ht="12.75" customHeight="1">
      <c r="A16" s="43"/>
      <c r="B16" s="16"/>
      <c r="C16" s="16"/>
      <c r="D16" s="18"/>
      <c r="E16" s="17" t="s">
        <v>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98"/>
    </row>
    <row r="17" spans="1:25" s="66" customFormat="1" ht="16.5" customHeight="1">
      <c r="A17" s="43"/>
      <c r="B17" s="16"/>
      <c r="C17" s="16"/>
      <c r="D17" s="18"/>
      <c r="E17" s="67" t="s">
        <v>484</v>
      </c>
      <c r="F17" s="24"/>
      <c r="G17" s="18">
        <v>90755.4</v>
      </c>
      <c r="H17" s="18">
        <v>88847.8</v>
      </c>
      <c r="I17" s="18">
        <v>1907.6</v>
      </c>
      <c r="J17" s="18">
        <v>117978.2</v>
      </c>
      <c r="K17" s="18">
        <v>111978.2</v>
      </c>
      <c r="L17" s="18">
        <v>6000</v>
      </c>
      <c r="M17" s="18">
        <f>SUM(N17:O17)</f>
        <v>158780</v>
      </c>
      <c r="N17" s="18">
        <v>155780</v>
      </c>
      <c r="O17" s="18">
        <v>3000</v>
      </c>
      <c r="P17" s="18">
        <f t="shared" si="1"/>
        <v>40801.8</v>
      </c>
      <c r="Q17" s="18">
        <f aca="true" t="shared" si="3" ref="Q17:Q81">N17-K17</f>
        <v>43801.8</v>
      </c>
      <c r="R17" s="18">
        <f aca="true" t="shared" si="4" ref="R17:R81">O17-L17</f>
        <v>-3000</v>
      </c>
      <c r="S17" s="18">
        <f>SUM(T17:U17)</f>
        <v>169148</v>
      </c>
      <c r="T17" s="18">
        <v>169148</v>
      </c>
      <c r="U17" s="18">
        <v>0</v>
      </c>
      <c r="V17" s="18"/>
      <c r="W17" s="18"/>
      <c r="X17" s="18"/>
      <c r="Y17" s="98"/>
    </row>
    <row r="18" spans="1:25" s="66" customFormat="1" ht="21" customHeight="1">
      <c r="A18" s="43"/>
      <c r="B18" s="16"/>
      <c r="C18" s="16"/>
      <c r="D18" s="18"/>
      <c r="E18" s="17" t="s">
        <v>355</v>
      </c>
      <c r="F18" s="16" t="s">
        <v>354</v>
      </c>
      <c r="G18" s="19">
        <v>65194.53</v>
      </c>
      <c r="H18" s="19">
        <v>65194.53</v>
      </c>
      <c r="I18" s="25">
        <v>0</v>
      </c>
      <c r="J18" s="25">
        <f aca="true" t="shared" si="5" ref="J18:J23">K18+L18</f>
        <v>89577</v>
      </c>
      <c r="K18" s="25">
        <v>89577</v>
      </c>
      <c r="L18" s="25">
        <v>0</v>
      </c>
      <c r="M18" s="18">
        <v>108860</v>
      </c>
      <c r="N18" s="18">
        <v>108860</v>
      </c>
      <c r="O18" s="18">
        <v>0</v>
      </c>
      <c r="P18" s="18">
        <f t="shared" si="1"/>
        <v>19283</v>
      </c>
      <c r="Q18" s="18">
        <f t="shared" si="3"/>
        <v>19283</v>
      </c>
      <c r="R18" s="18">
        <f t="shared" si="4"/>
        <v>0</v>
      </c>
      <c r="S18" s="18">
        <f>SUM(T18:U18)</f>
        <v>118203</v>
      </c>
      <c r="T18" s="18">
        <v>118203</v>
      </c>
      <c r="U18" s="18">
        <v>0</v>
      </c>
      <c r="V18" s="18">
        <f aca="true" t="shared" si="6" ref="V18:V53">SUM(W18:X18)</f>
        <v>130500</v>
      </c>
      <c r="W18" s="18">
        <v>130500</v>
      </c>
      <c r="X18" s="18">
        <v>0</v>
      </c>
      <c r="Y18" s="98"/>
    </row>
    <row r="19" spans="1:25" s="66" customFormat="1" ht="27" customHeight="1">
      <c r="A19" s="43"/>
      <c r="B19" s="16"/>
      <c r="C19" s="16"/>
      <c r="D19" s="18"/>
      <c r="E19" s="17" t="s">
        <v>357</v>
      </c>
      <c r="F19" s="16" t="s">
        <v>356</v>
      </c>
      <c r="G19" s="19">
        <v>12209.82</v>
      </c>
      <c r="H19" s="19">
        <v>12209.82</v>
      </c>
      <c r="I19" s="25">
        <v>0</v>
      </c>
      <c r="J19" s="25">
        <f t="shared" si="5"/>
        <v>8531.2</v>
      </c>
      <c r="K19" s="19">
        <v>8531.2</v>
      </c>
      <c r="L19" s="25">
        <v>0</v>
      </c>
      <c r="M19" s="18">
        <v>30500</v>
      </c>
      <c r="N19" s="18">
        <v>30500</v>
      </c>
      <c r="O19" s="18">
        <v>0</v>
      </c>
      <c r="P19" s="18">
        <f t="shared" si="1"/>
        <v>21968.8</v>
      </c>
      <c r="Q19" s="18">
        <f t="shared" si="3"/>
        <v>21968.8</v>
      </c>
      <c r="R19" s="18">
        <f t="shared" si="4"/>
        <v>0</v>
      </c>
      <c r="S19" s="18">
        <v>32625</v>
      </c>
      <c r="T19" s="18">
        <v>32625</v>
      </c>
      <c r="U19" s="18">
        <v>0</v>
      </c>
      <c r="V19" s="18">
        <f t="shared" si="6"/>
        <v>43500</v>
      </c>
      <c r="W19" s="18">
        <v>43500</v>
      </c>
      <c r="X19" s="18">
        <v>0</v>
      </c>
      <c r="Y19" s="98"/>
    </row>
    <row r="20" spans="1:25" s="66" customFormat="1" ht="27" customHeight="1">
      <c r="A20" s="43"/>
      <c r="B20" s="16"/>
      <c r="C20" s="16"/>
      <c r="D20" s="18"/>
      <c r="E20" s="68" t="s">
        <v>624</v>
      </c>
      <c r="F20" s="16">
        <v>4115</v>
      </c>
      <c r="G20" s="25">
        <v>0</v>
      </c>
      <c r="H20" s="25">
        <v>0</v>
      </c>
      <c r="I20" s="25">
        <v>0</v>
      </c>
      <c r="J20" s="25">
        <f t="shared" si="5"/>
        <v>0</v>
      </c>
      <c r="K20" s="19">
        <v>0</v>
      </c>
      <c r="L20" s="25">
        <v>0</v>
      </c>
      <c r="M20" s="25">
        <f>N20+O20</f>
        <v>0</v>
      </c>
      <c r="N20" s="19">
        <v>0</v>
      </c>
      <c r="O20" s="25">
        <v>0</v>
      </c>
      <c r="P20" s="18">
        <f t="shared" si="1"/>
        <v>0</v>
      </c>
      <c r="Q20" s="18">
        <f t="shared" si="3"/>
        <v>0</v>
      </c>
      <c r="R20" s="18">
        <f t="shared" si="4"/>
        <v>0</v>
      </c>
      <c r="S20" s="18">
        <f aca="true" t="shared" si="7" ref="S20:X20">P20-M20</f>
        <v>0</v>
      </c>
      <c r="T20" s="18">
        <f t="shared" si="7"/>
        <v>0</v>
      </c>
      <c r="U20" s="18">
        <f t="shared" si="7"/>
        <v>0</v>
      </c>
      <c r="V20" s="18">
        <f t="shared" si="7"/>
        <v>0</v>
      </c>
      <c r="W20" s="18">
        <f t="shared" si="7"/>
        <v>0</v>
      </c>
      <c r="X20" s="18">
        <f t="shared" si="7"/>
        <v>0</v>
      </c>
      <c r="Y20" s="98"/>
    </row>
    <row r="21" spans="1:25" s="66" customFormat="1" ht="21" customHeight="1">
      <c r="A21" s="43"/>
      <c r="B21" s="16"/>
      <c r="C21" s="16"/>
      <c r="D21" s="18"/>
      <c r="E21" s="68" t="s">
        <v>625</v>
      </c>
      <c r="F21" s="16">
        <v>4211</v>
      </c>
      <c r="G21" s="19">
        <v>32.1</v>
      </c>
      <c r="H21" s="19">
        <v>32.1</v>
      </c>
      <c r="I21" s="25">
        <v>0</v>
      </c>
      <c r="J21" s="25">
        <f t="shared" si="5"/>
        <v>0</v>
      </c>
      <c r="K21" s="25">
        <v>0</v>
      </c>
      <c r="L21" s="25">
        <v>0</v>
      </c>
      <c r="M21" s="18">
        <v>150</v>
      </c>
      <c r="N21" s="18">
        <v>150</v>
      </c>
      <c r="O21" s="18">
        <v>0</v>
      </c>
      <c r="P21" s="18">
        <f t="shared" si="1"/>
        <v>150</v>
      </c>
      <c r="Q21" s="18">
        <f t="shared" si="3"/>
        <v>150</v>
      </c>
      <c r="R21" s="18">
        <f t="shared" si="4"/>
        <v>0</v>
      </c>
      <c r="S21" s="18">
        <v>150</v>
      </c>
      <c r="T21" s="18">
        <v>150</v>
      </c>
      <c r="U21" s="18">
        <v>0</v>
      </c>
      <c r="V21" s="18">
        <f t="shared" si="6"/>
        <v>150</v>
      </c>
      <c r="W21" s="18">
        <v>150</v>
      </c>
      <c r="X21" s="18">
        <v>0</v>
      </c>
      <c r="Y21" s="98"/>
    </row>
    <row r="22" spans="1:25" s="66" customFormat="1" ht="21" customHeight="1">
      <c r="A22" s="43"/>
      <c r="B22" s="16"/>
      <c r="C22" s="16"/>
      <c r="D22" s="18"/>
      <c r="E22" s="17" t="s">
        <v>359</v>
      </c>
      <c r="F22" s="16" t="s">
        <v>358</v>
      </c>
      <c r="G22" s="19">
        <v>2430.6</v>
      </c>
      <c r="H22" s="19">
        <v>2430.6</v>
      </c>
      <c r="I22" s="25">
        <v>0</v>
      </c>
      <c r="J22" s="25">
        <f t="shared" si="5"/>
        <v>2300</v>
      </c>
      <c r="K22" s="25">
        <v>2300</v>
      </c>
      <c r="L22" s="25">
        <v>0</v>
      </c>
      <c r="M22" s="18">
        <v>1850</v>
      </c>
      <c r="N22" s="18">
        <v>1850</v>
      </c>
      <c r="O22" s="18">
        <v>0</v>
      </c>
      <c r="P22" s="18">
        <f t="shared" si="1"/>
        <v>-450</v>
      </c>
      <c r="Q22" s="18">
        <f t="shared" si="3"/>
        <v>-450</v>
      </c>
      <c r="R22" s="18">
        <f t="shared" si="4"/>
        <v>0</v>
      </c>
      <c r="S22" s="18">
        <v>1850</v>
      </c>
      <c r="T22" s="18">
        <v>1850</v>
      </c>
      <c r="U22" s="18">
        <v>0</v>
      </c>
      <c r="V22" s="18">
        <f t="shared" si="6"/>
        <v>1550</v>
      </c>
      <c r="W22" s="18">
        <v>1550</v>
      </c>
      <c r="X22" s="18">
        <v>0</v>
      </c>
      <c r="Y22" s="98"/>
    </row>
    <row r="23" spans="1:25" s="66" customFormat="1" ht="21" customHeight="1">
      <c r="A23" s="43"/>
      <c r="B23" s="16"/>
      <c r="C23" s="16"/>
      <c r="D23" s="18"/>
      <c r="E23" s="17" t="s">
        <v>361</v>
      </c>
      <c r="F23" s="16" t="s">
        <v>360</v>
      </c>
      <c r="G23" s="19">
        <v>677.36</v>
      </c>
      <c r="H23" s="19">
        <v>677.36</v>
      </c>
      <c r="I23" s="25">
        <v>0</v>
      </c>
      <c r="J23" s="25">
        <f t="shared" si="5"/>
        <v>700</v>
      </c>
      <c r="K23" s="25">
        <v>700</v>
      </c>
      <c r="L23" s="25">
        <v>0</v>
      </c>
      <c r="M23" s="18">
        <v>900</v>
      </c>
      <c r="N23" s="18">
        <v>900</v>
      </c>
      <c r="O23" s="18">
        <v>0</v>
      </c>
      <c r="P23" s="18">
        <f t="shared" si="1"/>
        <v>200</v>
      </c>
      <c r="Q23" s="18">
        <f t="shared" si="3"/>
        <v>200</v>
      </c>
      <c r="R23" s="18">
        <f t="shared" si="4"/>
        <v>0</v>
      </c>
      <c r="S23" s="18">
        <v>1100</v>
      </c>
      <c r="T23" s="18">
        <v>1100</v>
      </c>
      <c r="U23" s="18">
        <v>0</v>
      </c>
      <c r="V23" s="18">
        <f t="shared" si="6"/>
        <v>1100</v>
      </c>
      <c r="W23" s="18">
        <v>1100</v>
      </c>
      <c r="X23" s="18">
        <v>0</v>
      </c>
      <c r="Y23" s="98"/>
    </row>
    <row r="24" spans="1:25" s="66" customFormat="1" ht="21" customHeight="1">
      <c r="A24" s="43"/>
      <c r="B24" s="16"/>
      <c r="C24" s="16"/>
      <c r="D24" s="18"/>
      <c r="E24" s="17" t="s">
        <v>363</v>
      </c>
      <c r="F24" s="16" t="s">
        <v>362</v>
      </c>
      <c r="G24" s="25">
        <v>2600.5</v>
      </c>
      <c r="H24" s="25">
        <v>2600.5</v>
      </c>
      <c r="I24" s="25">
        <v>0</v>
      </c>
      <c r="J24" s="25">
        <f aca="true" t="shared" si="8" ref="J24:J32">K24+L24</f>
        <v>2735</v>
      </c>
      <c r="K24" s="25">
        <v>2735</v>
      </c>
      <c r="L24" s="25">
        <v>0</v>
      </c>
      <c r="M24" s="18">
        <v>2500</v>
      </c>
      <c r="N24" s="18">
        <v>3000</v>
      </c>
      <c r="O24" s="18">
        <v>0</v>
      </c>
      <c r="P24" s="18">
        <f t="shared" si="1"/>
        <v>-235</v>
      </c>
      <c r="Q24" s="18">
        <f t="shared" si="3"/>
        <v>265</v>
      </c>
      <c r="R24" s="18">
        <f t="shared" si="4"/>
        <v>0</v>
      </c>
      <c r="S24" s="18">
        <v>3100</v>
      </c>
      <c r="T24" s="18">
        <v>3100</v>
      </c>
      <c r="U24" s="18">
        <v>0</v>
      </c>
      <c r="V24" s="18">
        <f t="shared" si="6"/>
        <v>2500</v>
      </c>
      <c r="W24" s="18">
        <v>2500</v>
      </c>
      <c r="X24" s="18">
        <v>0</v>
      </c>
      <c r="Y24" s="98"/>
    </row>
    <row r="25" spans="1:25" s="66" customFormat="1" ht="21" customHeight="1">
      <c r="A25" s="43"/>
      <c r="B25" s="16"/>
      <c r="C25" s="16"/>
      <c r="D25" s="18"/>
      <c r="E25" s="17" t="s">
        <v>365</v>
      </c>
      <c r="F25" s="16" t="s">
        <v>364</v>
      </c>
      <c r="G25" s="25">
        <v>46</v>
      </c>
      <c r="H25" s="25">
        <v>46</v>
      </c>
      <c r="I25" s="25">
        <v>0</v>
      </c>
      <c r="J25" s="19">
        <f t="shared" si="8"/>
        <v>50</v>
      </c>
      <c r="K25" s="25">
        <v>50</v>
      </c>
      <c r="L25" s="25">
        <v>0</v>
      </c>
      <c r="M25" s="18">
        <v>100</v>
      </c>
      <c r="N25" s="18">
        <v>100</v>
      </c>
      <c r="O25" s="18">
        <v>0</v>
      </c>
      <c r="P25" s="18">
        <f t="shared" si="1"/>
        <v>50</v>
      </c>
      <c r="Q25" s="18">
        <f t="shared" si="3"/>
        <v>50</v>
      </c>
      <c r="R25" s="18">
        <f t="shared" si="4"/>
        <v>0</v>
      </c>
      <c r="S25" s="18">
        <v>100</v>
      </c>
      <c r="T25" s="18">
        <v>100</v>
      </c>
      <c r="U25" s="18">
        <v>0</v>
      </c>
      <c r="V25" s="18">
        <f t="shared" si="6"/>
        <v>100</v>
      </c>
      <c r="W25" s="18">
        <v>100</v>
      </c>
      <c r="X25" s="18">
        <v>0</v>
      </c>
      <c r="Y25" s="98"/>
    </row>
    <row r="26" spans="1:25" s="66" customFormat="1" ht="21" customHeight="1">
      <c r="A26" s="43"/>
      <c r="B26" s="16"/>
      <c r="C26" s="16"/>
      <c r="D26" s="18"/>
      <c r="E26" s="17" t="s">
        <v>367</v>
      </c>
      <c r="F26" s="16" t="s">
        <v>366</v>
      </c>
      <c r="G26" s="25">
        <v>0</v>
      </c>
      <c r="H26" s="25">
        <v>0</v>
      </c>
      <c r="I26" s="25">
        <v>0</v>
      </c>
      <c r="J26" s="19">
        <f t="shared" si="8"/>
        <v>0</v>
      </c>
      <c r="K26" s="19"/>
      <c r="L26" s="25">
        <v>0</v>
      </c>
      <c r="M26" s="18"/>
      <c r="N26" s="18"/>
      <c r="O26" s="18"/>
      <c r="P26" s="18">
        <f t="shared" si="1"/>
        <v>0</v>
      </c>
      <c r="Q26" s="18">
        <f t="shared" si="3"/>
        <v>0</v>
      </c>
      <c r="R26" s="18">
        <f t="shared" si="4"/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98"/>
    </row>
    <row r="27" spans="1:25" s="66" customFormat="1" ht="21" customHeight="1">
      <c r="A27" s="43"/>
      <c r="B27" s="16"/>
      <c r="C27" s="16"/>
      <c r="D27" s="18"/>
      <c r="E27" s="17" t="s">
        <v>369</v>
      </c>
      <c r="F27" s="16" t="s">
        <v>368</v>
      </c>
      <c r="G27" s="19">
        <v>11.2</v>
      </c>
      <c r="H27" s="19">
        <v>11.2</v>
      </c>
      <c r="I27" s="25">
        <v>0</v>
      </c>
      <c r="J27" s="25">
        <f t="shared" si="8"/>
        <v>150</v>
      </c>
      <c r="K27" s="25">
        <v>150</v>
      </c>
      <c r="L27" s="25">
        <v>0</v>
      </c>
      <c r="M27" s="18">
        <v>250</v>
      </c>
      <c r="N27" s="18">
        <v>250</v>
      </c>
      <c r="O27" s="18">
        <v>0</v>
      </c>
      <c r="P27" s="18">
        <f t="shared" si="1"/>
        <v>100</v>
      </c>
      <c r="Q27" s="18">
        <f t="shared" si="3"/>
        <v>100</v>
      </c>
      <c r="R27" s="18">
        <f t="shared" si="4"/>
        <v>0</v>
      </c>
      <c r="S27" s="18">
        <v>300</v>
      </c>
      <c r="T27" s="18">
        <v>300</v>
      </c>
      <c r="U27" s="18">
        <v>0</v>
      </c>
      <c r="V27" s="18">
        <f t="shared" si="6"/>
        <v>300</v>
      </c>
      <c r="W27" s="18">
        <v>300</v>
      </c>
      <c r="X27" s="18">
        <v>0</v>
      </c>
      <c r="Y27" s="98"/>
    </row>
    <row r="28" spans="1:25" s="66" customFormat="1" ht="21" customHeight="1">
      <c r="A28" s="43"/>
      <c r="B28" s="16"/>
      <c r="C28" s="16"/>
      <c r="D28" s="18"/>
      <c r="E28" s="17" t="s">
        <v>371</v>
      </c>
      <c r="F28" s="16" t="s">
        <v>370</v>
      </c>
      <c r="G28" s="25">
        <v>0</v>
      </c>
      <c r="H28" s="25">
        <v>0</v>
      </c>
      <c r="I28" s="25">
        <v>0</v>
      </c>
      <c r="J28" s="19">
        <f t="shared" si="8"/>
        <v>0</v>
      </c>
      <c r="K28" s="19"/>
      <c r="L28" s="25">
        <v>0</v>
      </c>
      <c r="M28" s="18"/>
      <c r="N28" s="18"/>
      <c r="O28" s="18"/>
      <c r="P28" s="18">
        <f t="shared" si="1"/>
        <v>0</v>
      </c>
      <c r="Q28" s="18">
        <f t="shared" si="3"/>
        <v>0</v>
      </c>
      <c r="R28" s="18">
        <f t="shared" si="4"/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98"/>
    </row>
    <row r="29" spans="1:25" s="66" customFormat="1" ht="21" customHeight="1">
      <c r="A29" s="43"/>
      <c r="B29" s="16"/>
      <c r="C29" s="16"/>
      <c r="D29" s="18"/>
      <c r="E29" s="17" t="s">
        <v>373</v>
      </c>
      <c r="F29" s="16" t="s">
        <v>372</v>
      </c>
      <c r="G29" s="25">
        <v>0</v>
      </c>
      <c r="H29" s="25">
        <v>0</v>
      </c>
      <c r="I29" s="25">
        <v>0</v>
      </c>
      <c r="J29" s="19">
        <f t="shared" si="8"/>
        <v>0</v>
      </c>
      <c r="K29" s="19"/>
      <c r="L29" s="25">
        <v>0</v>
      </c>
      <c r="M29" s="18"/>
      <c r="N29" s="18"/>
      <c r="O29" s="18"/>
      <c r="P29" s="18">
        <f t="shared" si="1"/>
        <v>0</v>
      </c>
      <c r="Q29" s="18">
        <f t="shared" si="3"/>
        <v>0</v>
      </c>
      <c r="R29" s="18">
        <f t="shared" si="4"/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98"/>
    </row>
    <row r="30" spans="1:25" s="66" customFormat="1" ht="30" customHeight="1">
      <c r="A30" s="43"/>
      <c r="B30" s="16"/>
      <c r="C30" s="16"/>
      <c r="D30" s="18"/>
      <c r="E30" s="17" t="s">
        <v>375</v>
      </c>
      <c r="F30" s="16" t="s">
        <v>374</v>
      </c>
      <c r="G30" s="25">
        <v>408</v>
      </c>
      <c r="H30" s="25">
        <v>408</v>
      </c>
      <c r="I30" s="25">
        <v>0</v>
      </c>
      <c r="J30" s="25">
        <f t="shared" si="8"/>
        <v>230</v>
      </c>
      <c r="K30" s="25">
        <v>230</v>
      </c>
      <c r="L30" s="25">
        <v>0</v>
      </c>
      <c r="M30" s="18">
        <v>250</v>
      </c>
      <c r="N30" s="18">
        <v>250</v>
      </c>
      <c r="O30" s="18">
        <v>0</v>
      </c>
      <c r="P30" s="18">
        <f t="shared" si="1"/>
        <v>20</v>
      </c>
      <c r="Q30" s="18">
        <f t="shared" si="3"/>
        <v>20</v>
      </c>
      <c r="R30" s="18">
        <f t="shared" si="4"/>
        <v>0</v>
      </c>
      <c r="S30" s="18">
        <v>300</v>
      </c>
      <c r="T30" s="18">
        <v>300</v>
      </c>
      <c r="U30" s="18">
        <v>0</v>
      </c>
      <c r="V30" s="18">
        <f t="shared" si="6"/>
        <v>300</v>
      </c>
      <c r="W30" s="18">
        <v>300</v>
      </c>
      <c r="X30" s="18">
        <v>0</v>
      </c>
      <c r="Y30" s="98"/>
    </row>
    <row r="31" spans="1:25" s="66" customFormat="1" ht="21" customHeight="1">
      <c r="A31" s="43"/>
      <c r="B31" s="16"/>
      <c r="C31" s="16"/>
      <c r="D31" s="18"/>
      <c r="E31" s="17" t="s">
        <v>377</v>
      </c>
      <c r="F31" s="16" t="s">
        <v>376</v>
      </c>
      <c r="G31" s="25">
        <v>319.9</v>
      </c>
      <c r="H31" s="25">
        <v>319.9</v>
      </c>
      <c r="I31" s="25">
        <v>0</v>
      </c>
      <c r="J31" s="25">
        <f t="shared" si="8"/>
        <v>200</v>
      </c>
      <c r="K31" s="25">
        <v>200</v>
      </c>
      <c r="L31" s="25">
        <v>0</v>
      </c>
      <c r="M31" s="18">
        <v>500</v>
      </c>
      <c r="N31" s="18">
        <v>500</v>
      </c>
      <c r="O31" s="18">
        <v>0</v>
      </c>
      <c r="P31" s="18">
        <f t="shared" si="1"/>
        <v>300</v>
      </c>
      <c r="Q31" s="18">
        <f t="shared" si="3"/>
        <v>300</v>
      </c>
      <c r="R31" s="18">
        <f t="shared" si="4"/>
        <v>0</v>
      </c>
      <c r="S31" s="18">
        <v>700</v>
      </c>
      <c r="T31" s="18">
        <v>700</v>
      </c>
      <c r="U31" s="18">
        <v>0</v>
      </c>
      <c r="V31" s="18">
        <f t="shared" si="6"/>
        <v>700</v>
      </c>
      <c r="W31" s="18">
        <v>700</v>
      </c>
      <c r="X31" s="18">
        <v>0</v>
      </c>
      <c r="Y31" s="98"/>
    </row>
    <row r="32" spans="1:25" s="66" customFormat="1" ht="21" customHeight="1">
      <c r="A32" s="43"/>
      <c r="B32" s="16"/>
      <c r="C32" s="16"/>
      <c r="D32" s="18"/>
      <c r="E32" s="17" t="s">
        <v>379</v>
      </c>
      <c r="F32" s="16" t="s">
        <v>378</v>
      </c>
      <c r="G32" s="25">
        <v>14</v>
      </c>
      <c r="H32" s="25">
        <v>14</v>
      </c>
      <c r="I32" s="25">
        <v>0</v>
      </c>
      <c r="J32" s="25">
        <f t="shared" si="8"/>
        <v>30</v>
      </c>
      <c r="K32" s="25">
        <v>30</v>
      </c>
      <c r="L32" s="25">
        <v>0</v>
      </c>
      <c r="M32" s="25">
        <v>0</v>
      </c>
      <c r="N32" s="25">
        <v>0</v>
      </c>
      <c r="O32" s="25">
        <v>0</v>
      </c>
      <c r="P32" s="18">
        <f t="shared" si="1"/>
        <v>-30</v>
      </c>
      <c r="Q32" s="18">
        <f t="shared" si="3"/>
        <v>-30</v>
      </c>
      <c r="R32" s="18">
        <f t="shared" si="4"/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98"/>
    </row>
    <row r="33" spans="1:25" s="66" customFormat="1" ht="21" customHeight="1">
      <c r="A33" s="43"/>
      <c r="B33" s="16"/>
      <c r="C33" s="16"/>
      <c r="D33" s="18"/>
      <c r="E33" s="17" t="s">
        <v>381</v>
      </c>
      <c r="F33" s="16" t="s">
        <v>380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18">
        <f t="shared" si="1"/>
        <v>0</v>
      </c>
      <c r="Q33" s="18">
        <f t="shared" si="3"/>
        <v>0</v>
      </c>
      <c r="R33" s="18">
        <f t="shared" si="4"/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98"/>
    </row>
    <row r="34" spans="1:25" s="66" customFormat="1" ht="21" customHeight="1">
      <c r="A34" s="43"/>
      <c r="B34" s="16"/>
      <c r="C34" s="16"/>
      <c r="D34" s="18"/>
      <c r="E34" s="17" t="s">
        <v>383</v>
      </c>
      <c r="F34" s="16" t="s">
        <v>382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18">
        <f t="shared" si="1"/>
        <v>0</v>
      </c>
      <c r="Q34" s="18">
        <f t="shared" si="3"/>
        <v>0</v>
      </c>
      <c r="R34" s="18">
        <f t="shared" si="4"/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98"/>
    </row>
    <row r="35" spans="1:25" s="66" customFormat="1" ht="21" customHeight="1">
      <c r="A35" s="43"/>
      <c r="B35" s="16"/>
      <c r="C35" s="16"/>
      <c r="D35" s="18"/>
      <c r="E35" s="17" t="s">
        <v>384</v>
      </c>
      <c r="F35" s="16" t="s">
        <v>385</v>
      </c>
      <c r="G35" s="19">
        <v>197.65</v>
      </c>
      <c r="H35" s="19">
        <v>197.65</v>
      </c>
      <c r="I35" s="25">
        <v>0</v>
      </c>
      <c r="J35" s="25">
        <f aca="true" t="shared" si="9" ref="J35:J41">K35+L35</f>
        <v>400</v>
      </c>
      <c r="K35" s="25">
        <v>400</v>
      </c>
      <c r="L35" s="25">
        <v>0</v>
      </c>
      <c r="M35" s="18">
        <v>900</v>
      </c>
      <c r="N35" s="18">
        <v>900</v>
      </c>
      <c r="O35" s="18">
        <v>0</v>
      </c>
      <c r="P35" s="18">
        <f t="shared" si="1"/>
        <v>500</v>
      </c>
      <c r="Q35" s="18">
        <f t="shared" si="3"/>
        <v>500</v>
      </c>
      <c r="R35" s="18">
        <f t="shared" si="4"/>
        <v>0</v>
      </c>
      <c r="S35" s="18">
        <v>1000</v>
      </c>
      <c r="T35" s="18">
        <v>1000</v>
      </c>
      <c r="U35" s="18">
        <v>0</v>
      </c>
      <c r="V35" s="18">
        <f t="shared" si="6"/>
        <v>1000</v>
      </c>
      <c r="W35" s="18">
        <v>1000</v>
      </c>
      <c r="X35" s="18">
        <v>0</v>
      </c>
      <c r="Y35" s="98"/>
    </row>
    <row r="36" spans="1:25" s="66" customFormat="1" ht="21" customHeight="1">
      <c r="A36" s="43"/>
      <c r="B36" s="16"/>
      <c r="C36" s="16"/>
      <c r="D36" s="18"/>
      <c r="E36" s="17" t="s">
        <v>387</v>
      </c>
      <c r="F36" s="16" t="s">
        <v>386</v>
      </c>
      <c r="G36" s="25">
        <v>27.7</v>
      </c>
      <c r="H36" s="25">
        <v>27.7</v>
      </c>
      <c r="I36" s="25">
        <v>0</v>
      </c>
      <c r="J36" s="25">
        <f t="shared" si="9"/>
        <v>60</v>
      </c>
      <c r="K36" s="25">
        <v>60</v>
      </c>
      <c r="L36" s="25">
        <v>0</v>
      </c>
      <c r="M36" s="18">
        <v>70</v>
      </c>
      <c r="N36" s="18">
        <v>70</v>
      </c>
      <c r="O36" s="18">
        <v>0</v>
      </c>
      <c r="P36" s="18">
        <f t="shared" si="1"/>
        <v>10</v>
      </c>
      <c r="Q36" s="18">
        <f t="shared" si="3"/>
        <v>10</v>
      </c>
      <c r="R36" s="18">
        <f t="shared" si="4"/>
        <v>0</v>
      </c>
      <c r="S36" s="18">
        <v>70</v>
      </c>
      <c r="T36" s="18">
        <v>70</v>
      </c>
      <c r="U36" s="18">
        <v>0</v>
      </c>
      <c r="V36" s="18">
        <f t="shared" si="6"/>
        <v>70</v>
      </c>
      <c r="W36" s="18">
        <v>70</v>
      </c>
      <c r="X36" s="18">
        <v>0</v>
      </c>
      <c r="Y36" s="98"/>
    </row>
    <row r="37" spans="1:25" s="66" customFormat="1" ht="21" customHeight="1">
      <c r="A37" s="43"/>
      <c r="B37" s="16"/>
      <c r="C37" s="16"/>
      <c r="D37" s="18"/>
      <c r="E37" s="17" t="s">
        <v>631</v>
      </c>
      <c r="F37" s="16">
        <v>4251</v>
      </c>
      <c r="G37" s="25">
        <v>100</v>
      </c>
      <c r="H37" s="25">
        <v>100</v>
      </c>
      <c r="I37" s="25">
        <v>0</v>
      </c>
      <c r="J37" s="25">
        <f t="shared" si="9"/>
        <v>1000</v>
      </c>
      <c r="K37" s="25">
        <v>1000</v>
      </c>
      <c r="L37" s="25">
        <v>0</v>
      </c>
      <c r="M37" s="25">
        <v>0</v>
      </c>
      <c r="N37" s="25">
        <v>0</v>
      </c>
      <c r="O37" s="25">
        <v>0</v>
      </c>
      <c r="P37" s="18">
        <f t="shared" si="1"/>
        <v>-1000</v>
      </c>
      <c r="Q37" s="18">
        <f t="shared" si="3"/>
        <v>-1000</v>
      </c>
      <c r="R37" s="18">
        <f t="shared" si="4"/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98"/>
    </row>
    <row r="38" spans="1:25" s="66" customFormat="1" ht="26.25" customHeight="1">
      <c r="A38" s="43"/>
      <c r="B38" s="16"/>
      <c r="C38" s="16"/>
      <c r="D38" s="18"/>
      <c r="E38" s="17" t="s">
        <v>391</v>
      </c>
      <c r="F38" s="16" t="s">
        <v>390</v>
      </c>
      <c r="G38" s="25">
        <v>977</v>
      </c>
      <c r="H38" s="25">
        <v>977</v>
      </c>
      <c r="I38" s="25">
        <v>0</v>
      </c>
      <c r="J38" s="25">
        <f t="shared" si="9"/>
        <v>1500</v>
      </c>
      <c r="K38" s="25">
        <v>1500</v>
      </c>
      <c r="L38" s="25">
        <v>0</v>
      </c>
      <c r="M38" s="18">
        <v>2000</v>
      </c>
      <c r="N38" s="18">
        <v>2000</v>
      </c>
      <c r="O38" s="18">
        <v>0</v>
      </c>
      <c r="P38" s="18">
        <f t="shared" si="1"/>
        <v>500</v>
      </c>
      <c r="Q38" s="18">
        <f t="shared" si="3"/>
        <v>500</v>
      </c>
      <c r="R38" s="18">
        <f t="shared" si="4"/>
        <v>0</v>
      </c>
      <c r="S38" s="18">
        <v>2500</v>
      </c>
      <c r="T38" s="18">
        <v>2500</v>
      </c>
      <c r="U38" s="18">
        <v>0</v>
      </c>
      <c r="V38" s="18">
        <f t="shared" si="6"/>
        <v>2500</v>
      </c>
      <c r="W38" s="18">
        <v>2500</v>
      </c>
      <c r="X38" s="18">
        <v>0</v>
      </c>
      <c r="Y38" s="98"/>
    </row>
    <row r="39" spans="1:25" s="66" customFormat="1" ht="21" customHeight="1">
      <c r="A39" s="43"/>
      <c r="B39" s="16"/>
      <c r="C39" s="16"/>
      <c r="D39" s="18"/>
      <c r="E39" s="17" t="s">
        <v>393</v>
      </c>
      <c r="F39" s="16" t="s">
        <v>392</v>
      </c>
      <c r="G39" s="19">
        <v>1480.4</v>
      </c>
      <c r="H39" s="19">
        <v>1480.4</v>
      </c>
      <c r="I39" s="25">
        <v>0</v>
      </c>
      <c r="J39" s="25">
        <f t="shared" si="9"/>
        <v>1600</v>
      </c>
      <c r="K39" s="25">
        <v>1600</v>
      </c>
      <c r="L39" s="25">
        <v>0</v>
      </c>
      <c r="M39" s="18">
        <v>1600</v>
      </c>
      <c r="N39" s="18">
        <v>1600</v>
      </c>
      <c r="O39" s="18">
        <v>0</v>
      </c>
      <c r="P39" s="18">
        <f t="shared" si="1"/>
        <v>0</v>
      </c>
      <c r="Q39" s="18">
        <f t="shared" si="3"/>
        <v>0</v>
      </c>
      <c r="R39" s="18">
        <f t="shared" si="4"/>
        <v>0</v>
      </c>
      <c r="S39" s="18">
        <v>2000</v>
      </c>
      <c r="T39" s="18">
        <v>2000</v>
      </c>
      <c r="U39" s="18">
        <v>0</v>
      </c>
      <c r="V39" s="18">
        <f t="shared" si="6"/>
        <v>2000</v>
      </c>
      <c r="W39" s="18">
        <v>2000</v>
      </c>
      <c r="X39" s="18">
        <v>0</v>
      </c>
      <c r="Y39" s="98"/>
    </row>
    <row r="40" spans="1:25" s="66" customFormat="1" ht="21" customHeight="1">
      <c r="A40" s="43"/>
      <c r="B40" s="16"/>
      <c r="C40" s="16"/>
      <c r="D40" s="18"/>
      <c r="E40" s="17" t="s">
        <v>395</v>
      </c>
      <c r="F40" s="16" t="s">
        <v>394</v>
      </c>
      <c r="G40" s="25">
        <v>2000</v>
      </c>
      <c r="H40" s="25">
        <v>2000</v>
      </c>
      <c r="I40" s="25">
        <v>0</v>
      </c>
      <c r="J40" s="25">
        <f t="shared" si="9"/>
        <v>2500</v>
      </c>
      <c r="K40" s="25">
        <v>2500</v>
      </c>
      <c r="L40" s="25">
        <v>0</v>
      </c>
      <c r="M40" s="18">
        <v>3300</v>
      </c>
      <c r="N40" s="18">
        <v>3300</v>
      </c>
      <c r="O40" s="18">
        <v>0</v>
      </c>
      <c r="P40" s="18">
        <f t="shared" si="1"/>
        <v>800</v>
      </c>
      <c r="Q40" s="18">
        <f t="shared" si="3"/>
        <v>800</v>
      </c>
      <c r="R40" s="18">
        <f t="shared" si="4"/>
        <v>0</v>
      </c>
      <c r="S40" s="18">
        <v>3500</v>
      </c>
      <c r="T40" s="18">
        <v>3500</v>
      </c>
      <c r="U40" s="18">
        <v>0</v>
      </c>
      <c r="V40" s="18">
        <f t="shared" si="6"/>
        <v>3500</v>
      </c>
      <c r="W40" s="18">
        <v>3500</v>
      </c>
      <c r="X40" s="18">
        <v>0</v>
      </c>
      <c r="Y40" s="98"/>
    </row>
    <row r="41" spans="1:25" s="66" customFormat="1" ht="21" customHeight="1">
      <c r="A41" s="43"/>
      <c r="B41" s="16"/>
      <c r="C41" s="16"/>
      <c r="D41" s="18"/>
      <c r="E41" s="17" t="s">
        <v>397</v>
      </c>
      <c r="F41" s="16" t="s">
        <v>396</v>
      </c>
      <c r="G41" s="25">
        <v>96</v>
      </c>
      <c r="H41" s="25">
        <v>96</v>
      </c>
      <c r="I41" s="25">
        <v>0</v>
      </c>
      <c r="J41" s="25">
        <f t="shared" si="9"/>
        <v>200</v>
      </c>
      <c r="K41" s="25">
        <v>200</v>
      </c>
      <c r="L41" s="25">
        <v>0</v>
      </c>
      <c r="M41" s="18">
        <v>500</v>
      </c>
      <c r="N41" s="18">
        <v>500</v>
      </c>
      <c r="O41" s="18">
        <v>0</v>
      </c>
      <c r="P41" s="18">
        <f t="shared" si="1"/>
        <v>300</v>
      </c>
      <c r="Q41" s="18">
        <f t="shared" si="3"/>
        <v>300</v>
      </c>
      <c r="R41" s="18">
        <f t="shared" si="4"/>
        <v>0</v>
      </c>
      <c r="S41" s="18">
        <v>600</v>
      </c>
      <c r="T41" s="18">
        <v>600</v>
      </c>
      <c r="U41" s="18">
        <v>0</v>
      </c>
      <c r="V41" s="18">
        <f t="shared" si="6"/>
        <v>600</v>
      </c>
      <c r="W41" s="18">
        <v>600</v>
      </c>
      <c r="X41" s="18">
        <v>0</v>
      </c>
      <c r="Y41" s="98"/>
    </row>
    <row r="42" spans="1:25" s="66" customFormat="1" ht="21" customHeight="1">
      <c r="A42" s="43"/>
      <c r="B42" s="16"/>
      <c r="C42" s="16"/>
      <c r="D42" s="18"/>
      <c r="E42" s="17" t="s">
        <v>398</v>
      </c>
      <c r="F42" s="16" t="s">
        <v>399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18">
        <f t="shared" si="1"/>
        <v>0</v>
      </c>
      <c r="Q42" s="18">
        <f t="shared" si="3"/>
        <v>0</v>
      </c>
      <c r="R42" s="18">
        <f t="shared" si="4"/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98"/>
    </row>
    <row r="43" spans="1:25" s="66" customFormat="1" ht="27" customHeight="1">
      <c r="A43" s="43"/>
      <c r="B43" s="16"/>
      <c r="C43" s="16"/>
      <c r="D43" s="18"/>
      <c r="E43" s="17" t="s">
        <v>402</v>
      </c>
      <c r="F43" s="16" t="s">
        <v>403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8">
        <f t="shared" si="1"/>
        <v>0</v>
      </c>
      <c r="Q43" s="18">
        <f t="shared" si="3"/>
        <v>0</v>
      </c>
      <c r="R43" s="18">
        <f t="shared" si="4"/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98"/>
    </row>
    <row r="44" spans="1:25" s="66" customFormat="1" ht="27" customHeight="1">
      <c r="A44" s="43"/>
      <c r="B44" s="16"/>
      <c r="C44" s="16"/>
      <c r="D44" s="18"/>
      <c r="E44" s="17" t="s">
        <v>408</v>
      </c>
      <c r="F44" s="16" t="s">
        <v>409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18">
        <f t="shared" si="1"/>
        <v>0</v>
      </c>
      <c r="Q44" s="18">
        <f t="shared" si="3"/>
        <v>0</v>
      </c>
      <c r="R44" s="18">
        <f t="shared" si="4"/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98"/>
    </row>
    <row r="45" spans="1:25" s="66" customFormat="1" ht="21" customHeight="1">
      <c r="A45" s="43"/>
      <c r="B45" s="16"/>
      <c r="C45" s="16"/>
      <c r="D45" s="18"/>
      <c r="E45" s="17" t="s">
        <v>416</v>
      </c>
      <c r="F45" s="16" t="s">
        <v>417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18">
        <f t="shared" si="1"/>
        <v>0</v>
      </c>
      <c r="Q45" s="18">
        <f t="shared" si="3"/>
        <v>0</v>
      </c>
      <c r="R45" s="18">
        <f t="shared" si="4"/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98"/>
    </row>
    <row r="46" spans="1:25" s="66" customFormat="1" ht="21" customHeight="1">
      <c r="A46" s="43"/>
      <c r="B46" s="16"/>
      <c r="C46" s="16"/>
      <c r="D46" s="18"/>
      <c r="E46" s="17" t="s">
        <v>420</v>
      </c>
      <c r="F46" s="16" t="s">
        <v>421</v>
      </c>
      <c r="G46" s="25">
        <v>25</v>
      </c>
      <c r="H46" s="25">
        <v>25</v>
      </c>
      <c r="I46" s="25">
        <v>0</v>
      </c>
      <c r="J46" s="25">
        <f>K46+L46</f>
        <v>115</v>
      </c>
      <c r="K46" s="25">
        <v>115</v>
      </c>
      <c r="L46" s="25">
        <v>0</v>
      </c>
      <c r="M46" s="18">
        <v>50</v>
      </c>
      <c r="N46" s="18">
        <v>50</v>
      </c>
      <c r="O46" s="18">
        <v>0</v>
      </c>
      <c r="P46" s="18">
        <f t="shared" si="1"/>
        <v>-65</v>
      </c>
      <c r="Q46" s="18">
        <f t="shared" si="3"/>
        <v>-65</v>
      </c>
      <c r="R46" s="18">
        <f t="shared" si="4"/>
        <v>0</v>
      </c>
      <c r="S46" s="18">
        <v>50</v>
      </c>
      <c r="T46" s="18">
        <v>50</v>
      </c>
      <c r="U46" s="18">
        <v>0</v>
      </c>
      <c r="V46" s="18">
        <f t="shared" si="6"/>
        <v>50</v>
      </c>
      <c r="W46" s="18">
        <v>50</v>
      </c>
      <c r="X46" s="18">
        <v>0</v>
      </c>
      <c r="Y46" s="98"/>
    </row>
    <row r="47" spans="1:25" s="66" customFormat="1" ht="21" customHeight="1">
      <c r="A47" s="43"/>
      <c r="B47" s="16"/>
      <c r="C47" s="16"/>
      <c r="D47" s="18"/>
      <c r="E47" s="17" t="s">
        <v>422</v>
      </c>
      <c r="F47" s="16" t="s">
        <v>423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18">
        <f t="shared" si="1"/>
        <v>0</v>
      </c>
      <c r="Q47" s="18">
        <f t="shared" si="3"/>
        <v>0</v>
      </c>
      <c r="R47" s="18">
        <f t="shared" si="4"/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98"/>
    </row>
    <row r="48" spans="1:25" s="66" customFormat="1" ht="21" customHeight="1">
      <c r="A48" s="43"/>
      <c r="B48" s="16"/>
      <c r="C48" s="16"/>
      <c r="D48" s="18"/>
      <c r="E48" s="17" t="s">
        <v>431</v>
      </c>
      <c r="F48" s="16" t="s">
        <v>430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18">
        <f t="shared" si="1"/>
        <v>0</v>
      </c>
      <c r="Q48" s="18">
        <f t="shared" si="3"/>
        <v>0</v>
      </c>
      <c r="R48" s="18">
        <f t="shared" si="4"/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98"/>
    </row>
    <row r="49" spans="1:25" s="66" customFormat="1" ht="21" customHeight="1">
      <c r="A49" s="43"/>
      <c r="B49" s="16"/>
      <c r="C49" s="16"/>
      <c r="D49" s="18"/>
      <c r="E49" s="17" t="s">
        <v>433</v>
      </c>
      <c r="F49" s="16" t="s">
        <v>432</v>
      </c>
      <c r="G49" s="19">
        <v>1907.6</v>
      </c>
      <c r="H49" s="19">
        <v>0</v>
      </c>
      <c r="I49" s="25">
        <v>1907.6</v>
      </c>
      <c r="J49" s="25">
        <f>K49+L49</f>
        <v>6000</v>
      </c>
      <c r="K49" s="25">
        <v>0</v>
      </c>
      <c r="L49" s="25">
        <v>6000</v>
      </c>
      <c r="M49" s="18">
        <v>3000</v>
      </c>
      <c r="N49" s="18">
        <v>0</v>
      </c>
      <c r="O49" s="18">
        <v>3000</v>
      </c>
      <c r="P49" s="18">
        <f t="shared" si="1"/>
        <v>-3000</v>
      </c>
      <c r="Q49" s="18">
        <f t="shared" si="3"/>
        <v>0</v>
      </c>
      <c r="R49" s="18">
        <f t="shared" si="4"/>
        <v>-3000</v>
      </c>
      <c r="S49" s="18">
        <v>0</v>
      </c>
      <c r="T49" s="18">
        <v>0</v>
      </c>
      <c r="U49" s="18">
        <v>0</v>
      </c>
      <c r="V49" s="18">
        <f t="shared" si="6"/>
        <v>0</v>
      </c>
      <c r="W49" s="18">
        <v>0</v>
      </c>
      <c r="X49" s="18">
        <v>0</v>
      </c>
      <c r="Y49" s="98"/>
    </row>
    <row r="50" spans="1:25" s="66" customFormat="1" ht="21" customHeight="1">
      <c r="A50" s="43"/>
      <c r="B50" s="16"/>
      <c r="C50" s="16"/>
      <c r="D50" s="18"/>
      <c r="E50" s="17" t="s">
        <v>434</v>
      </c>
      <c r="F50" s="16" t="s">
        <v>435</v>
      </c>
      <c r="G50" s="25">
        <v>0</v>
      </c>
      <c r="H50" s="25">
        <v>0</v>
      </c>
      <c r="I50" s="25">
        <v>0</v>
      </c>
      <c r="J50" s="19">
        <f>K50+L50</f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8">
        <f t="shared" si="1"/>
        <v>0</v>
      </c>
      <c r="Q50" s="18">
        <f t="shared" si="3"/>
        <v>0</v>
      </c>
      <c r="R50" s="18">
        <f t="shared" si="4"/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98"/>
    </row>
    <row r="51" spans="1:25" s="66" customFormat="1" ht="21" customHeight="1">
      <c r="A51" s="43"/>
      <c r="B51" s="16"/>
      <c r="C51" s="16"/>
      <c r="D51" s="18"/>
      <c r="E51" s="17" t="s">
        <v>437</v>
      </c>
      <c r="F51" s="16" t="s">
        <v>436</v>
      </c>
      <c r="G51" s="25">
        <v>0</v>
      </c>
      <c r="H51" s="25">
        <v>0</v>
      </c>
      <c r="I51" s="25">
        <v>0</v>
      </c>
      <c r="J51" s="19">
        <f>K51+L51</f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8">
        <f t="shared" si="1"/>
        <v>0</v>
      </c>
      <c r="Q51" s="18">
        <f t="shared" si="3"/>
        <v>0</v>
      </c>
      <c r="R51" s="18">
        <f t="shared" si="4"/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98"/>
    </row>
    <row r="52" spans="1:25" s="66" customFormat="1" ht="27" customHeight="1">
      <c r="A52" s="43"/>
      <c r="B52" s="16"/>
      <c r="C52" s="16"/>
      <c r="D52" s="18"/>
      <c r="E52" s="67" t="s">
        <v>485</v>
      </c>
      <c r="F52" s="24"/>
      <c r="G52" s="24">
        <v>0</v>
      </c>
      <c r="H52" s="24">
        <v>0</v>
      </c>
      <c r="I52" s="25">
        <v>0</v>
      </c>
      <c r="J52" s="19">
        <f>K52+L52</f>
        <v>0</v>
      </c>
      <c r="K52" s="25">
        <v>0</v>
      </c>
      <c r="L52" s="19">
        <f>M52+N52</f>
        <v>0</v>
      </c>
      <c r="M52" s="25">
        <v>0</v>
      </c>
      <c r="N52" s="25">
        <v>0</v>
      </c>
      <c r="O52" s="25">
        <v>0</v>
      </c>
      <c r="P52" s="18">
        <f t="shared" si="1"/>
        <v>0</v>
      </c>
      <c r="Q52" s="18">
        <f t="shared" si="3"/>
        <v>0</v>
      </c>
      <c r="R52" s="18">
        <f t="shared" si="4"/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98"/>
    </row>
    <row r="53" spans="1:25" s="66" customFormat="1" ht="27.75" customHeight="1">
      <c r="A53" s="43"/>
      <c r="B53" s="16"/>
      <c r="C53" s="16"/>
      <c r="D53" s="18"/>
      <c r="E53" s="17" t="s">
        <v>389</v>
      </c>
      <c r="F53" s="16" t="s">
        <v>388</v>
      </c>
      <c r="G53" s="25">
        <v>0</v>
      </c>
      <c r="H53" s="25">
        <v>0</v>
      </c>
      <c r="I53" s="25">
        <v>0</v>
      </c>
      <c r="J53" s="19">
        <f>K53+L53</f>
        <v>2000</v>
      </c>
      <c r="K53" s="25">
        <v>0</v>
      </c>
      <c r="L53" s="19">
        <f>M53+N53</f>
        <v>2000</v>
      </c>
      <c r="M53" s="18">
        <v>1000</v>
      </c>
      <c r="N53" s="18">
        <v>1000</v>
      </c>
      <c r="O53" s="18">
        <v>0</v>
      </c>
      <c r="P53" s="18">
        <f t="shared" si="1"/>
        <v>-1000</v>
      </c>
      <c r="Q53" s="18">
        <f t="shared" si="3"/>
        <v>1000</v>
      </c>
      <c r="R53" s="18">
        <f t="shared" si="4"/>
        <v>-2000</v>
      </c>
      <c r="S53" s="18">
        <v>1000</v>
      </c>
      <c r="T53" s="18">
        <v>1000</v>
      </c>
      <c r="U53" s="18">
        <v>0</v>
      </c>
      <c r="V53" s="18">
        <f t="shared" si="6"/>
        <v>1000</v>
      </c>
      <c r="W53" s="18">
        <v>1000</v>
      </c>
      <c r="X53" s="18">
        <v>0</v>
      </c>
      <c r="Y53" s="98"/>
    </row>
    <row r="54" spans="1:25" s="66" customFormat="1" ht="20.25" customHeight="1">
      <c r="A54" s="43"/>
      <c r="B54" s="16"/>
      <c r="C54" s="16"/>
      <c r="D54" s="18"/>
      <c r="E54" s="17" t="s">
        <v>427</v>
      </c>
      <c r="F54" s="16" t="s">
        <v>426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18">
        <f t="shared" si="1"/>
        <v>0</v>
      </c>
      <c r="Q54" s="18">
        <f t="shared" si="3"/>
        <v>0</v>
      </c>
      <c r="R54" s="18">
        <f t="shared" si="4"/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98"/>
    </row>
    <row r="55" spans="1:25" s="66" customFormat="1" ht="18.75" customHeight="1">
      <c r="A55" s="43"/>
      <c r="B55" s="16"/>
      <c r="C55" s="16"/>
      <c r="D55" s="18"/>
      <c r="E55" s="17" t="s">
        <v>429</v>
      </c>
      <c r="F55" s="16" t="s">
        <v>428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18">
        <f t="shared" si="1"/>
        <v>0</v>
      </c>
      <c r="Q55" s="18">
        <f t="shared" si="3"/>
        <v>0</v>
      </c>
      <c r="R55" s="18">
        <f t="shared" si="4"/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98"/>
    </row>
    <row r="56" spans="1:25" s="66" customFormat="1" ht="18.75" customHeight="1">
      <c r="A56" s="43"/>
      <c r="B56" s="16"/>
      <c r="C56" s="16"/>
      <c r="D56" s="18"/>
      <c r="E56" s="17" t="s">
        <v>439</v>
      </c>
      <c r="F56" s="16" t="s">
        <v>438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18">
        <f>M56-J56</f>
        <v>0</v>
      </c>
      <c r="Q56" s="18">
        <f>N56-K56</f>
        <v>0</v>
      </c>
      <c r="R56" s="18">
        <f>O56-L56</f>
        <v>0</v>
      </c>
      <c r="S56" s="18">
        <v>0</v>
      </c>
      <c r="T56" s="18">
        <v>0</v>
      </c>
      <c r="U56" s="18">
        <v>0</v>
      </c>
      <c r="V56" s="18">
        <v>4000</v>
      </c>
      <c r="W56" s="18">
        <v>0</v>
      </c>
      <c r="X56" s="18">
        <v>4000</v>
      </c>
      <c r="Y56" s="98"/>
    </row>
    <row r="57" spans="1:25" s="66" customFormat="1" ht="12.75" customHeight="1">
      <c r="A57" s="43" t="s">
        <v>189</v>
      </c>
      <c r="B57" s="16" t="s">
        <v>180</v>
      </c>
      <c r="C57" s="16" t="s">
        <v>184</v>
      </c>
      <c r="D57" s="16" t="s">
        <v>190</v>
      </c>
      <c r="E57" s="17" t="s">
        <v>191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18">
        <f t="shared" si="1"/>
        <v>0</v>
      </c>
      <c r="Q57" s="18">
        <f t="shared" si="3"/>
        <v>0</v>
      </c>
      <c r="R57" s="18">
        <f t="shared" si="4"/>
        <v>0</v>
      </c>
      <c r="S57" s="18"/>
      <c r="T57" s="18"/>
      <c r="U57" s="18"/>
      <c r="V57" s="18"/>
      <c r="W57" s="18"/>
      <c r="X57" s="18"/>
      <c r="Y57" s="98"/>
    </row>
    <row r="58" spans="1:25" s="66" customFormat="1" ht="16.5" customHeight="1">
      <c r="A58" s="43"/>
      <c r="B58" s="16"/>
      <c r="C58" s="16"/>
      <c r="D58" s="18"/>
      <c r="E58" s="17" t="s">
        <v>5</v>
      </c>
      <c r="F58" s="18"/>
      <c r="G58" s="24"/>
      <c r="H58" s="24"/>
      <c r="I58" s="24"/>
      <c r="J58" s="19"/>
      <c r="K58" s="24"/>
      <c r="L58" s="24"/>
      <c r="M58" s="18"/>
      <c r="N58" s="18"/>
      <c r="O58" s="18"/>
      <c r="P58" s="18">
        <f t="shared" si="1"/>
        <v>0</v>
      </c>
      <c r="Q58" s="18">
        <f t="shared" si="3"/>
        <v>0</v>
      </c>
      <c r="R58" s="18">
        <f t="shared" si="4"/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98"/>
    </row>
    <row r="59" spans="1:25" s="66" customFormat="1" ht="30" customHeight="1">
      <c r="A59" s="43"/>
      <c r="B59" s="16"/>
      <c r="C59" s="16"/>
      <c r="D59" s="18"/>
      <c r="E59" s="67" t="s">
        <v>486</v>
      </c>
      <c r="F59" s="24"/>
      <c r="G59" s="19">
        <f aca="true" t="shared" si="10" ref="G59:L60">H59+I59</f>
        <v>0</v>
      </c>
      <c r="H59" s="19">
        <f t="shared" si="10"/>
        <v>0</v>
      </c>
      <c r="I59" s="19">
        <f t="shared" si="10"/>
        <v>0</v>
      </c>
      <c r="J59" s="19">
        <f t="shared" si="10"/>
        <v>0</v>
      </c>
      <c r="K59" s="19">
        <f t="shared" si="10"/>
        <v>0</v>
      </c>
      <c r="L59" s="19">
        <f t="shared" si="10"/>
        <v>0</v>
      </c>
      <c r="M59" s="25">
        <v>0</v>
      </c>
      <c r="N59" s="25">
        <v>0</v>
      </c>
      <c r="O59" s="25">
        <v>0</v>
      </c>
      <c r="P59" s="18">
        <f t="shared" si="1"/>
        <v>0</v>
      </c>
      <c r="Q59" s="18">
        <f t="shared" si="3"/>
        <v>0</v>
      </c>
      <c r="R59" s="18">
        <f t="shared" si="4"/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98"/>
    </row>
    <row r="60" spans="1:25" s="66" customFormat="1" ht="21" customHeight="1">
      <c r="A60" s="43"/>
      <c r="B60" s="16"/>
      <c r="C60" s="16"/>
      <c r="D60" s="18"/>
      <c r="E60" s="17" t="s">
        <v>384</v>
      </c>
      <c r="F60" s="16" t="s">
        <v>385</v>
      </c>
      <c r="G60" s="19">
        <f t="shared" si="10"/>
        <v>0</v>
      </c>
      <c r="H60" s="19">
        <f t="shared" si="10"/>
        <v>0</v>
      </c>
      <c r="I60" s="19">
        <f t="shared" si="10"/>
        <v>0</v>
      </c>
      <c r="J60" s="19">
        <f t="shared" si="10"/>
        <v>0</v>
      </c>
      <c r="K60" s="19">
        <f t="shared" si="10"/>
        <v>0</v>
      </c>
      <c r="L60" s="19">
        <f t="shared" si="10"/>
        <v>0</v>
      </c>
      <c r="M60" s="25">
        <v>0</v>
      </c>
      <c r="N60" s="25">
        <v>0</v>
      </c>
      <c r="O60" s="25">
        <v>0</v>
      </c>
      <c r="P60" s="18">
        <f t="shared" si="1"/>
        <v>0</v>
      </c>
      <c r="Q60" s="18">
        <f t="shared" si="3"/>
        <v>0</v>
      </c>
      <c r="R60" s="18">
        <f t="shared" si="4"/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98"/>
    </row>
    <row r="61" spans="1:25" s="66" customFormat="1" ht="12.75" customHeight="1">
      <c r="A61" s="43" t="s">
        <v>192</v>
      </c>
      <c r="B61" s="16" t="s">
        <v>180</v>
      </c>
      <c r="C61" s="16" t="s">
        <v>190</v>
      </c>
      <c r="D61" s="16" t="s">
        <v>181</v>
      </c>
      <c r="E61" s="67" t="s">
        <v>193</v>
      </c>
      <c r="F61" s="67"/>
      <c r="G61" s="18">
        <v>926.4</v>
      </c>
      <c r="H61" s="18">
        <v>926.4</v>
      </c>
      <c r="I61" s="25">
        <v>0</v>
      </c>
      <c r="J61" s="25">
        <v>1310</v>
      </c>
      <c r="K61" s="25">
        <v>1310</v>
      </c>
      <c r="L61" s="25">
        <v>0</v>
      </c>
      <c r="M61" s="18">
        <v>3200</v>
      </c>
      <c r="N61" s="18">
        <v>3200</v>
      </c>
      <c r="O61" s="18">
        <v>0</v>
      </c>
      <c r="P61" s="18">
        <f t="shared" si="1"/>
        <v>1890</v>
      </c>
      <c r="Q61" s="18">
        <f t="shared" si="3"/>
        <v>1890</v>
      </c>
      <c r="R61" s="18">
        <f t="shared" si="4"/>
        <v>0</v>
      </c>
      <c r="S61" s="18">
        <v>4000</v>
      </c>
      <c r="T61" s="18">
        <v>4000</v>
      </c>
      <c r="U61" s="18">
        <v>0</v>
      </c>
      <c r="V61" s="18">
        <f aca="true" t="shared" si="11" ref="V61:V67">SUM(W61:X61)</f>
        <v>4500</v>
      </c>
      <c r="W61" s="18">
        <v>4500</v>
      </c>
      <c r="X61" s="18">
        <v>0</v>
      </c>
      <c r="Y61" s="98"/>
    </row>
    <row r="62" spans="1:25" s="66" customFormat="1" ht="12.75" customHeight="1">
      <c r="A62" s="43"/>
      <c r="B62" s="16"/>
      <c r="C62" s="16"/>
      <c r="D62" s="18"/>
      <c r="E62" s="17" t="s">
        <v>186</v>
      </c>
      <c r="F62" s="18"/>
      <c r="G62" s="18"/>
      <c r="H62" s="18"/>
      <c r="I62" s="18"/>
      <c r="J62" s="19"/>
      <c r="K62" s="18"/>
      <c r="L62" s="18"/>
      <c r="M62" s="18"/>
      <c r="N62" s="18"/>
      <c r="O62" s="18"/>
      <c r="P62" s="18">
        <f t="shared" si="1"/>
        <v>0</v>
      </c>
      <c r="Q62" s="18">
        <f t="shared" si="3"/>
        <v>0</v>
      </c>
      <c r="R62" s="18">
        <f t="shared" si="4"/>
        <v>0</v>
      </c>
      <c r="S62" s="18"/>
      <c r="T62" s="18"/>
      <c r="U62" s="18"/>
      <c r="V62" s="18">
        <f t="shared" si="11"/>
        <v>0</v>
      </c>
      <c r="W62" s="18"/>
      <c r="X62" s="18"/>
      <c r="Y62" s="98"/>
    </row>
    <row r="63" spans="1:25" s="66" customFormat="1" ht="22.5" customHeight="1">
      <c r="A63" s="43" t="s">
        <v>194</v>
      </c>
      <c r="B63" s="16" t="s">
        <v>180</v>
      </c>
      <c r="C63" s="16" t="s">
        <v>190</v>
      </c>
      <c r="D63" s="16" t="s">
        <v>184</v>
      </c>
      <c r="E63" s="17" t="s">
        <v>195</v>
      </c>
      <c r="F63" s="18"/>
      <c r="G63" s="18">
        <v>0</v>
      </c>
      <c r="H63" s="18">
        <v>0</v>
      </c>
      <c r="I63" s="25">
        <v>0</v>
      </c>
      <c r="J63" s="25">
        <v>0</v>
      </c>
      <c r="K63" s="25">
        <v>0</v>
      </c>
      <c r="L63" s="25">
        <v>0</v>
      </c>
      <c r="M63" s="18">
        <v>3200</v>
      </c>
      <c r="N63" s="18">
        <v>3200</v>
      </c>
      <c r="O63" s="18">
        <v>0</v>
      </c>
      <c r="P63" s="18">
        <f t="shared" si="1"/>
        <v>3200</v>
      </c>
      <c r="Q63" s="18">
        <f t="shared" si="3"/>
        <v>3200</v>
      </c>
      <c r="R63" s="18">
        <f t="shared" si="4"/>
        <v>0</v>
      </c>
      <c r="S63" s="18">
        <v>4000</v>
      </c>
      <c r="T63" s="18">
        <v>4000</v>
      </c>
      <c r="U63" s="18">
        <v>0</v>
      </c>
      <c r="V63" s="18">
        <f t="shared" si="11"/>
        <v>4500</v>
      </c>
      <c r="W63" s="18">
        <v>4500</v>
      </c>
      <c r="X63" s="18">
        <v>0</v>
      </c>
      <c r="Y63" s="98"/>
    </row>
    <row r="64" spans="1:25" s="66" customFormat="1" ht="20.25" customHeight="1">
      <c r="A64" s="43"/>
      <c r="B64" s="16"/>
      <c r="C64" s="16"/>
      <c r="D64" s="18"/>
      <c r="E64" s="17" t="s">
        <v>5</v>
      </c>
      <c r="F64" s="18"/>
      <c r="G64" s="24"/>
      <c r="H64" s="24"/>
      <c r="I64" s="24"/>
      <c r="J64" s="19">
        <f>K64+L64</f>
        <v>0</v>
      </c>
      <c r="K64" s="24"/>
      <c r="L64" s="24"/>
      <c r="M64" s="18"/>
      <c r="N64" s="18"/>
      <c r="O64" s="18"/>
      <c r="P64" s="18">
        <f t="shared" si="1"/>
        <v>0</v>
      </c>
      <c r="Q64" s="18">
        <f t="shared" si="3"/>
        <v>0</v>
      </c>
      <c r="R64" s="18">
        <f t="shared" si="4"/>
        <v>0</v>
      </c>
      <c r="S64" s="18"/>
      <c r="T64" s="18"/>
      <c r="U64" s="18">
        <v>0</v>
      </c>
      <c r="V64" s="18"/>
      <c r="W64" s="18"/>
      <c r="X64" s="18"/>
      <c r="Y64" s="98"/>
    </row>
    <row r="65" spans="1:25" s="66" customFormat="1" ht="12.75" customHeight="1">
      <c r="A65" s="43"/>
      <c r="B65" s="16"/>
      <c r="C65" s="16"/>
      <c r="D65" s="18"/>
      <c r="E65" s="63" t="s">
        <v>373</v>
      </c>
      <c r="F65" s="16">
        <v>4231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8">
        <v>700</v>
      </c>
      <c r="N65" s="18">
        <v>700</v>
      </c>
      <c r="O65" s="18">
        <v>0</v>
      </c>
      <c r="P65" s="18">
        <f t="shared" si="1"/>
        <v>700</v>
      </c>
      <c r="Q65" s="18">
        <f t="shared" si="3"/>
        <v>700</v>
      </c>
      <c r="R65" s="18">
        <f t="shared" si="4"/>
        <v>0</v>
      </c>
      <c r="S65" s="18">
        <v>1000</v>
      </c>
      <c r="T65" s="18">
        <v>1000</v>
      </c>
      <c r="U65" s="18">
        <v>0</v>
      </c>
      <c r="V65" s="18">
        <f t="shared" si="11"/>
        <v>1000</v>
      </c>
      <c r="W65" s="18">
        <v>1000</v>
      </c>
      <c r="X65" s="18">
        <v>0</v>
      </c>
      <c r="Y65" s="98"/>
    </row>
    <row r="66" spans="1:25" s="66" customFormat="1" ht="12.75" customHeight="1">
      <c r="A66" s="43"/>
      <c r="B66" s="16"/>
      <c r="C66" s="16"/>
      <c r="D66" s="18"/>
      <c r="E66" s="63" t="s">
        <v>375</v>
      </c>
      <c r="F66" s="16">
        <v>4232</v>
      </c>
      <c r="G66" s="18">
        <v>926.4</v>
      </c>
      <c r="H66" s="18">
        <v>926.4</v>
      </c>
      <c r="I66" s="25">
        <v>0</v>
      </c>
      <c r="J66" s="25">
        <f>K66+L66</f>
        <v>1310</v>
      </c>
      <c r="K66" s="25">
        <v>1310</v>
      </c>
      <c r="L66" s="25">
        <v>0</v>
      </c>
      <c r="M66" s="18">
        <v>1500</v>
      </c>
      <c r="N66" s="18">
        <v>1500</v>
      </c>
      <c r="O66" s="18">
        <v>0</v>
      </c>
      <c r="P66" s="18">
        <f t="shared" si="1"/>
        <v>190</v>
      </c>
      <c r="Q66" s="18">
        <f t="shared" si="3"/>
        <v>190</v>
      </c>
      <c r="R66" s="18">
        <f t="shared" si="4"/>
        <v>0</v>
      </c>
      <c r="S66" s="18">
        <v>1700</v>
      </c>
      <c r="T66" s="18">
        <v>1700</v>
      </c>
      <c r="U66" s="18">
        <v>0</v>
      </c>
      <c r="V66" s="18">
        <f t="shared" si="11"/>
        <v>2000</v>
      </c>
      <c r="W66" s="18">
        <v>2000</v>
      </c>
      <c r="X66" s="18">
        <v>0</v>
      </c>
      <c r="Y66" s="98"/>
    </row>
    <row r="67" spans="1:25" s="66" customFormat="1" ht="21" customHeight="1">
      <c r="A67" s="43"/>
      <c r="B67" s="16"/>
      <c r="C67" s="16"/>
      <c r="D67" s="16"/>
      <c r="E67" s="63" t="s">
        <v>381</v>
      </c>
      <c r="F67" s="16" t="s">
        <v>380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18">
        <v>1000</v>
      </c>
      <c r="N67" s="18">
        <v>1000</v>
      </c>
      <c r="O67" s="18">
        <v>0</v>
      </c>
      <c r="P67" s="18">
        <f t="shared" si="1"/>
        <v>1000</v>
      </c>
      <c r="Q67" s="18">
        <f t="shared" si="3"/>
        <v>1000</v>
      </c>
      <c r="R67" s="18">
        <f t="shared" si="4"/>
        <v>0</v>
      </c>
      <c r="S67" s="18">
        <v>1300</v>
      </c>
      <c r="T67" s="18">
        <v>1300</v>
      </c>
      <c r="U67" s="18">
        <v>0</v>
      </c>
      <c r="V67" s="18">
        <f t="shared" si="11"/>
        <v>1500</v>
      </c>
      <c r="W67" s="18">
        <v>1500</v>
      </c>
      <c r="X67" s="18">
        <v>0</v>
      </c>
      <c r="Y67" s="98"/>
    </row>
    <row r="68" spans="1:25" s="66" customFormat="1" ht="40.5" customHeight="1">
      <c r="A68" s="43"/>
      <c r="B68" s="16"/>
      <c r="C68" s="16"/>
      <c r="D68" s="18"/>
      <c r="E68" s="67" t="s">
        <v>487</v>
      </c>
      <c r="F68" s="25">
        <v>0</v>
      </c>
      <c r="G68" s="25">
        <v>0</v>
      </c>
      <c r="H68" s="25">
        <v>0</v>
      </c>
      <c r="I68" s="25">
        <v>0</v>
      </c>
      <c r="J68" s="19">
        <f>K68+L68</f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18">
        <f t="shared" si="1"/>
        <v>0</v>
      </c>
      <c r="Q68" s="18">
        <f t="shared" si="3"/>
        <v>0</v>
      </c>
      <c r="R68" s="18">
        <f t="shared" si="4"/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98"/>
    </row>
    <row r="69" spans="1:25" s="66" customFormat="1" ht="21.75" customHeight="1">
      <c r="A69" s="43"/>
      <c r="B69" s="16"/>
      <c r="C69" s="16"/>
      <c r="D69" s="18"/>
      <c r="E69" s="17" t="s">
        <v>355</v>
      </c>
      <c r="F69" s="16" t="s">
        <v>354</v>
      </c>
      <c r="G69" s="25">
        <v>0</v>
      </c>
      <c r="H69" s="25">
        <v>0</v>
      </c>
      <c r="I69" s="25">
        <v>0</v>
      </c>
      <c r="J69" s="19">
        <f>K69+L69</f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18">
        <f t="shared" si="1"/>
        <v>0</v>
      </c>
      <c r="Q69" s="18">
        <f t="shared" si="3"/>
        <v>0</v>
      </c>
      <c r="R69" s="18">
        <f t="shared" si="4"/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98"/>
    </row>
    <row r="70" spans="1:25" s="66" customFormat="1" ht="12.75" customHeight="1">
      <c r="A70" s="43"/>
      <c r="B70" s="16"/>
      <c r="C70" s="16"/>
      <c r="D70" s="18"/>
      <c r="E70" s="17" t="s">
        <v>422</v>
      </c>
      <c r="F70" s="16" t="s">
        <v>423</v>
      </c>
      <c r="G70" s="25">
        <v>0</v>
      </c>
      <c r="H70" s="25">
        <v>0</v>
      </c>
      <c r="I70" s="25">
        <v>0</v>
      </c>
      <c r="J70" s="19">
        <f>K70+L70</f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18">
        <f t="shared" si="1"/>
        <v>0</v>
      </c>
      <c r="Q70" s="18">
        <f t="shared" si="3"/>
        <v>0</v>
      </c>
      <c r="R70" s="18">
        <f t="shared" si="4"/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98"/>
    </row>
    <row r="71" spans="1:25" s="66" customFormat="1" ht="32.25" customHeight="1">
      <c r="A71" s="43" t="s">
        <v>196</v>
      </c>
      <c r="B71" s="16" t="s">
        <v>180</v>
      </c>
      <c r="C71" s="16" t="s">
        <v>197</v>
      </c>
      <c r="D71" s="16" t="s">
        <v>181</v>
      </c>
      <c r="E71" s="67" t="s">
        <v>198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18">
        <f t="shared" si="1"/>
        <v>0</v>
      </c>
      <c r="Q71" s="18">
        <f t="shared" si="3"/>
        <v>0</v>
      </c>
      <c r="R71" s="18">
        <f t="shared" si="4"/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98"/>
    </row>
    <row r="72" spans="1:25" s="66" customFormat="1" ht="22.5" customHeight="1">
      <c r="A72" s="43"/>
      <c r="B72" s="16"/>
      <c r="C72" s="16"/>
      <c r="D72" s="18"/>
      <c r="E72" s="17" t="s">
        <v>186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18">
        <f t="shared" si="1"/>
        <v>0</v>
      </c>
      <c r="Q72" s="18">
        <f t="shared" si="3"/>
        <v>0</v>
      </c>
      <c r="R72" s="18">
        <f t="shared" si="4"/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98"/>
    </row>
    <row r="73" spans="1:25" s="66" customFormat="1" ht="27" customHeight="1">
      <c r="A73" s="43" t="s">
        <v>199</v>
      </c>
      <c r="B73" s="16" t="s">
        <v>180</v>
      </c>
      <c r="C73" s="16" t="s">
        <v>197</v>
      </c>
      <c r="D73" s="16" t="s">
        <v>184</v>
      </c>
      <c r="E73" s="17" t="s">
        <v>198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18">
        <f t="shared" si="1"/>
        <v>0</v>
      </c>
      <c r="Q73" s="18">
        <f t="shared" si="3"/>
        <v>0</v>
      </c>
      <c r="R73" s="18">
        <f t="shared" si="4"/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98"/>
    </row>
    <row r="74" spans="1:25" s="66" customFormat="1" ht="22.5" customHeight="1">
      <c r="A74" s="43"/>
      <c r="B74" s="16"/>
      <c r="C74" s="16"/>
      <c r="D74" s="18"/>
      <c r="E74" s="17" t="s">
        <v>5</v>
      </c>
      <c r="F74" s="18"/>
      <c r="G74" s="19"/>
      <c r="H74" s="19"/>
      <c r="I74" s="19"/>
      <c r="J74" s="19"/>
      <c r="K74" s="19"/>
      <c r="L74" s="19"/>
      <c r="M74" s="18"/>
      <c r="N74" s="18"/>
      <c r="O74" s="18"/>
      <c r="P74" s="18">
        <f t="shared" si="1"/>
        <v>0</v>
      </c>
      <c r="Q74" s="18">
        <f t="shared" si="3"/>
        <v>0</v>
      </c>
      <c r="R74" s="18">
        <f t="shared" si="4"/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98"/>
    </row>
    <row r="75" spans="1:25" s="66" customFormat="1" ht="26.25" customHeight="1">
      <c r="A75" s="43"/>
      <c r="B75" s="16"/>
      <c r="C75" s="16"/>
      <c r="D75" s="18"/>
      <c r="E75" s="67" t="s">
        <v>488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18">
        <f t="shared" si="1"/>
        <v>0</v>
      </c>
      <c r="Q75" s="18">
        <f t="shared" si="3"/>
        <v>0</v>
      </c>
      <c r="R75" s="18">
        <f t="shared" si="4"/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98"/>
    </row>
    <row r="76" spans="1:25" s="66" customFormat="1" ht="22.5" customHeight="1">
      <c r="A76" s="43"/>
      <c r="B76" s="16"/>
      <c r="C76" s="16"/>
      <c r="D76" s="18"/>
      <c r="E76" s="17" t="s">
        <v>439</v>
      </c>
      <c r="F76" s="16" t="s">
        <v>438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18">
        <f t="shared" si="1"/>
        <v>0</v>
      </c>
      <c r="Q76" s="18">
        <f t="shared" si="3"/>
        <v>0</v>
      </c>
      <c r="R76" s="18">
        <f t="shared" si="4"/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98"/>
    </row>
    <row r="77" spans="1:25" s="66" customFormat="1" ht="24.75" customHeight="1">
      <c r="A77" s="43"/>
      <c r="B77" s="16"/>
      <c r="C77" s="16"/>
      <c r="D77" s="18"/>
      <c r="E77" s="67" t="s">
        <v>489</v>
      </c>
      <c r="F77" s="24"/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18">
        <f aca="true" t="shared" si="12" ref="P77:P139">M77-J77</f>
        <v>0</v>
      </c>
      <c r="Q77" s="18">
        <f t="shared" si="3"/>
        <v>0</v>
      </c>
      <c r="R77" s="18">
        <f t="shared" si="4"/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98"/>
    </row>
    <row r="78" spans="1:25" s="66" customFormat="1" ht="12.75" customHeight="1">
      <c r="A78" s="43"/>
      <c r="B78" s="16"/>
      <c r="C78" s="16"/>
      <c r="D78" s="18"/>
      <c r="E78" s="17" t="s">
        <v>439</v>
      </c>
      <c r="F78" s="16" t="s">
        <v>438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18">
        <f t="shared" si="12"/>
        <v>0</v>
      </c>
      <c r="Q78" s="18">
        <f t="shared" si="3"/>
        <v>0</v>
      </c>
      <c r="R78" s="18">
        <f t="shared" si="4"/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98"/>
    </row>
    <row r="79" spans="1:25" s="66" customFormat="1" ht="33" customHeight="1">
      <c r="A79" s="43"/>
      <c r="B79" s="16"/>
      <c r="C79" s="16"/>
      <c r="D79" s="18"/>
      <c r="E79" s="67" t="s">
        <v>490</v>
      </c>
      <c r="F79" s="24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8">
        <f t="shared" si="12"/>
        <v>0</v>
      </c>
      <c r="Q79" s="18">
        <f t="shared" si="3"/>
        <v>0</v>
      </c>
      <c r="R79" s="18">
        <f t="shared" si="4"/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98"/>
    </row>
    <row r="80" spans="1:25" s="66" customFormat="1" ht="19.5" customHeight="1">
      <c r="A80" s="43"/>
      <c r="B80" s="16"/>
      <c r="C80" s="16"/>
      <c r="D80" s="18"/>
      <c r="E80" s="17" t="s">
        <v>439</v>
      </c>
      <c r="F80" s="16" t="s">
        <v>438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18">
        <f t="shared" si="12"/>
        <v>0</v>
      </c>
      <c r="Q80" s="18">
        <f t="shared" si="3"/>
        <v>0</v>
      </c>
      <c r="R80" s="18">
        <f t="shared" si="4"/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98"/>
    </row>
    <row r="81" spans="1:25" s="66" customFormat="1" ht="26.25" customHeight="1">
      <c r="A81" s="43" t="s">
        <v>200</v>
      </c>
      <c r="B81" s="16" t="s">
        <v>180</v>
      </c>
      <c r="C81" s="16" t="s">
        <v>201</v>
      </c>
      <c r="D81" s="16" t="s">
        <v>181</v>
      </c>
      <c r="E81" s="67" t="s">
        <v>202</v>
      </c>
      <c r="F81" s="67"/>
      <c r="G81" s="24">
        <v>2311.4</v>
      </c>
      <c r="H81" s="24">
        <v>2273</v>
      </c>
      <c r="I81" s="24">
        <v>38.4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18">
        <f t="shared" si="12"/>
        <v>0</v>
      </c>
      <c r="Q81" s="18">
        <f t="shared" si="3"/>
        <v>0</v>
      </c>
      <c r="R81" s="18">
        <f t="shared" si="4"/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98"/>
    </row>
    <row r="82" spans="1:25" s="66" customFormat="1" ht="21" customHeight="1">
      <c r="A82" s="43"/>
      <c r="B82" s="16"/>
      <c r="C82" s="16"/>
      <c r="D82" s="18"/>
      <c r="E82" s="17" t="s">
        <v>186</v>
      </c>
      <c r="F82" s="18"/>
      <c r="G82" s="19"/>
      <c r="H82" s="19"/>
      <c r="I82" s="19"/>
      <c r="J82" s="19"/>
      <c r="K82" s="19"/>
      <c r="L82" s="19"/>
      <c r="M82" s="18"/>
      <c r="N82" s="18"/>
      <c r="O82" s="18"/>
      <c r="P82" s="18">
        <f t="shared" si="12"/>
        <v>0</v>
      </c>
      <c r="Q82" s="18">
        <f aca="true" t="shared" si="13" ref="Q82:Q145">N82-K82</f>
        <v>0</v>
      </c>
      <c r="R82" s="18">
        <f aca="true" t="shared" si="14" ref="R82:R145">O82-L82</f>
        <v>0</v>
      </c>
      <c r="S82" s="18"/>
      <c r="T82" s="18"/>
      <c r="U82" s="18"/>
      <c r="V82" s="18"/>
      <c r="W82" s="18"/>
      <c r="X82" s="18"/>
      <c r="Y82" s="98"/>
    </row>
    <row r="83" spans="1:25" s="66" customFormat="1" ht="36.75" customHeight="1">
      <c r="A83" s="43" t="s">
        <v>203</v>
      </c>
      <c r="B83" s="16" t="s">
        <v>180</v>
      </c>
      <c r="C83" s="16" t="s">
        <v>201</v>
      </c>
      <c r="D83" s="16" t="s">
        <v>184</v>
      </c>
      <c r="E83" s="17" t="s">
        <v>202</v>
      </c>
      <c r="F83" s="18"/>
      <c r="G83" s="24">
        <v>2311.4</v>
      </c>
      <c r="H83" s="24">
        <v>2273</v>
      </c>
      <c r="I83" s="24">
        <v>38.4</v>
      </c>
      <c r="J83" s="25">
        <f>J84+J85+J86+J87+J88+J89</f>
        <v>2500</v>
      </c>
      <c r="K83" s="25">
        <f>K84+K85+K86+K87+K88+K89</f>
        <v>5972.8</v>
      </c>
      <c r="L83" s="25">
        <v>0</v>
      </c>
      <c r="M83" s="18">
        <v>2580</v>
      </c>
      <c r="N83" s="18">
        <v>2580</v>
      </c>
      <c r="O83" s="18">
        <v>0</v>
      </c>
      <c r="P83" s="18">
        <f t="shared" si="12"/>
        <v>80</v>
      </c>
      <c r="Q83" s="18">
        <f t="shared" si="13"/>
        <v>-3392.8</v>
      </c>
      <c r="R83" s="18">
        <f t="shared" si="14"/>
        <v>0</v>
      </c>
      <c r="S83" s="18">
        <v>2250</v>
      </c>
      <c r="T83" s="18">
        <v>2250</v>
      </c>
      <c r="U83" s="18">
        <v>0</v>
      </c>
      <c r="V83" s="18">
        <f>SUM(W83:X83)</f>
        <v>4400</v>
      </c>
      <c r="W83" s="18">
        <v>4400</v>
      </c>
      <c r="X83" s="18">
        <v>0</v>
      </c>
      <c r="Y83" s="98"/>
    </row>
    <row r="84" spans="1:25" s="66" customFormat="1" ht="15.75" customHeight="1">
      <c r="A84" s="43"/>
      <c r="B84" s="16"/>
      <c r="C84" s="16"/>
      <c r="D84" s="18"/>
      <c r="E84" s="17" t="s">
        <v>5</v>
      </c>
      <c r="F84" s="18"/>
      <c r="G84" s="19"/>
      <c r="H84" s="19"/>
      <c r="I84" s="19"/>
      <c r="J84" s="19"/>
      <c r="K84" s="19"/>
      <c r="L84" s="19"/>
      <c r="M84" s="18"/>
      <c r="N84" s="18"/>
      <c r="O84" s="18"/>
      <c r="P84" s="18">
        <f t="shared" si="12"/>
        <v>0</v>
      </c>
      <c r="Q84" s="18">
        <f t="shared" si="13"/>
        <v>0</v>
      </c>
      <c r="R84" s="18">
        <f t="shared" si="14"/>
        <v>0</v>
      </c>
      <c r="S84" s="18"/>
      <c r="T84" s="18"/>
      <c r="U84" s="18"/>
      <c r="V84" s="18"/>
      <c r="W84" s="18"/>
      <c r="X84" s="18"/>
      <c r="Y84" s="98"/>
    </row>
    <row r="85" spans="1:25" s="66" customFormat="1" ht="43.5" customHeight="1">
      <c r="A85" s="43"/>
      <c r="B85" s="16"/>
      <c r="C85" s="16"/>
      <c r="D85" s="18"/>
      <c r="E85" s="67" t="s">
        <v>491</v>
      </c>
      <c r="F85" s="24"/>
      <c r="G85" s="22">
        <v>575</v>
      </c>
      <c r="H85" s="22">
        <v>575</v>
      </c>
      <c r="I85" s="25">
        <v>0</v>
      </c>
      <c r="J85" s="25">
        <v>0</v>
      </c>
      <c r="K85" s="25">
        <v>0</v>
      </c>
      <c r="L85" s="25">
        <v>0</v>
      </c>
      <c r="M85" s="18">
        <v>400</v>
      </c>
      <c r="N85" s="18">
        <v>400</v>
      </c>
      <c r="O85" s="18">
        <v>0</v>
      </c>
      <c r="P85" s="18">
        <f t="shared" si="12"/>
        <v>400</v>
      </c>
      <c r="Q85" s="18">
        <f t="shared" si="13"/>
        <v>400</v>
      </c>
      <c r="R85" s="18">
        <f t="shared" si="14"/>
        <v>0</v>
      </c>
      <c r="S85" s="18">
        <v>450</v>
      </c>
      <c r="T85" s="18">
        <v>450</v>
      </c>
      <c r="U85" s="18">
        <v>0</v>
      </c>
      <c r="V85" s="18">
        <f aca="true" t="shared" si="15" ref="V85:V91">SUM(W85:X85)</f>
        <v>500</v>
      </c>
      <c r="W85" s="18">
        <v>500</v>
      </c>
      <c r="X85" s="18">
        <v>0</v>
      </c>
      <c r="Y85" s="98"/>
    </row>
    <row r="86" spans="1:25" s="66" customFormat="1" ht="25.5" customHeight="1">
      <c r="A86" s="43"/>
      <c r="B86" s="16"/>
      <c r="C86" s="16"/>
      <c r="D86" s="18"/>
      <c r="E86" s="17" t="s">
        <v>420</v>
      </c>
      <c r="F86" s="16" t="s">
        <v>421</v>
      </c>
      <c r="G86" s="22">
        <v>575</v>
      </c>
      <c r="H86" s="22">
        <v>575</v>
      </c>
      <c r="I86" s="25">
        <v>0</v>
      </c>
      <c r="J86" s="25">
        <v>0</v>
      </c>
      <c r="K86" s="25">
        <v>0</v>
      </c>
      <c r="L86" s="25">
        <v>0</v>
      </c>
      <c r="M86" s="18">
        <v>400</v>
      </c>
      <c r="N86" s="18">
        <v>400</v>
      </c>
      <c r="O86" s="18">
        <v>0</v>
      </c>
      <c r="P86" s="18">
        <f t="shared" si="12"/>
        <v>400</v>
      </c>
      <c r="Q86" s="18">
        <f t="shared" si="13"/>
        <v>400</v>
      </c>
      <c r="R86" s="18">
        <f t="shared" si="14"/>
        <v>0</v>
      </c>
      <c r="S86" s="18">
        <v>450</v>
      </c>
      <c r="T86" s="18">
        <v>450</v>
      </c>
      <c r="U86" s="18">
        <v>0</v>
      </c>
      <c r="V86" s="18">
        <f t="shared" si="15"/>
        <v>500</v>
      </c>
      <c r="W86" s="18">
        <v>500</v>
      </c>
      <c r="X86" s="18">
        <v>0</v>
      </c>
      <c r="Y86" s="98"/>
    </row>
    <row r="87" spans="1:25" s="66" customFormat="1" ht="31.5" customHeight="1">
      <c r="A87" s="43"/>
      <c r="B87" s="16"/>
      <c r="C87" s="16"/>
      <c r="D87" s="18"/>
      <c r="E87" s="67" t="s">
        <v>492</v>
      </c>
      <c r="F87" s="24"/>
      <c r="G87" s="18">
        <v>1736.4</v>
      </c>
      <c r="H87" s="18">
        <v>1698</v>
      </c>
      <c r="I87" s="18">
        <v>38.4</v>
      </c>
      <c r="J87" s="25">
        <v>0</v>
      </c>
      <c r="K87" s="18">
        <f>SUM(G87:I87)</f>
        <v>3472.8</v>
      </c>
      <c r="L87" s="25">
        <v>0</v>
      </c>
      <c r="M87" s="18">
        <v>2180</v>
      </c>
      <c r="N87" s="18">
        <v>2180</v>
      </c>
      <c r="O87" s="18">
        <v>0</v>
      </c>
      <c r="P87" s="18">
        <f t="shared" si="12"/>
        <v>2180</v>
      </c>
      <c r="Q87" s="18">
        <f t="shared" si="13"/>
        <v>-1292.8000000000002</v>
      </c>
      <c r="R87" s="18">
        <f t="shared" si="14"/>
        <v>0</v>
      </c>
      <c r="S87" s="18">
        <v>1800</v>
      </c>
      <c r="T87" s="18">
        <v>1800</v>
      </c>
      <c r="U87" s="18">
        <v>0</v>
      </c>
      <c r="V87" s="18">
        <f t="shared" si="15"/>
        <v>2000</v>
      </c>
      <c r="W87" s="18">
        <v>2000</v>
      </c>
      <c r="X87" s="18">
        <v>0</v>
      </c>
      <c r="Y87" s="98"/>
    </row>
    <row r="88" spans="1:25" s="66" customFormat="1" ht="19.5" customHeight="1">
      <c r="A88" s="43"/>
      <c r="B88" s="16"/>
      <c r="C88" s="16"/>
      <c r="D88" s="18"/>
      <c r="E88" s="17" t="s">
        <v>387</v>
      </c>
      <c r="F88" s="16" t="s">
        <v>386</v>
      </c>
      <c r="G88" s="67">
        <v>1687</v>
      </c>
      <c r="H88" s="67">
        <v>1687</v>
      </c>
      <c r="I88" s="25">
        <v>0</v>
      </c>
      <c r="J88" s="25">
        <f>K88+L88</f>
        <v>2100</v>
      </c>
      <c r="K88" s="25">
        <v>2100</v>
      </c>
      <c r="L88" s="25">
        <v>0</v>
      </c>
      <c r="M88" s="18">
        <v>2130</v>
      </c>
      <c r="N88" s="18">
        <v>2130</v>
      </c>
      <c r="O88" s="18">
        <v>0</v>
      </c>
      <c r="P88" s="18">
        <f t="shared" si="12"/>
        <v>30</v>
      </c>
      <c r="Q88" s="18">
        <f t="shared" si="13"/>
        <v>30</v>
      </c>
      <c r="R88" s="18">
        <f t="shared" si="14"/>
        <v>0</v>
      </c>
      <c r="S88" s="18">
        <v>1750</v>
      </c>
      <c r="T88" s="18">
        <v>1750</v>
      </c>
      <c r="U88" s="18">
        <v>0</v>
      </c>
      <c r="V88" s="18">
        <f t="shared" si="15"/>
        <v>1800</v>
      </c>
      <c r="W88" s="18">
        <v>1800</v>
      </c>
      <c r="X88" s="18">
        <v>0</v>
      </c>
      <c r="Y88" s="98"/>
    </row>
    <row r="89" spans="1:25" s="66" customFormat="1" ht="20.25" customHeight="1">
      <c r="A89" s="43"/>
      <c r="B89" s="16"/>
      <c r="C89" s="16"/>
      <c r="D89" s="18"/>
      <c r="E89" s="17" t="s">
        <v>420</v>
      </c>
      <c r="F89" s="16" t="s">
        <v>421</v>
      </c>
      <c r="G89" s="18">
        <v>11</v>
      </c>
      <c r="H89" s="18">
        <v>11</v>
      </c>
      <c r="I89" s="25">
        <v>0</v>
      </c>
      <c r="J89" s="25">
        <f>K89+L89</f>
        <v>400</v>
      </c>
      <c r="K89" s="18">
        <v>400</v>
      </c>
      <c r="L89" s="25">
        <v>0</v>
      </c>
      <c r="M89" s="18">
        <v>50</v>
      </c>
      <c r="N89" s="18">
        <v>50</v>
      </c>
      <c r="O89" s="18">
        <v>0</v>
      </c>
      <c r="P89" s="18">
        <f t="shared" si="12"/>
        <v>-350</v>
      </c>
      <c r="Q89" s="18">
        <f t="shared" si="13"/>
        <v>-350</v>
      </c>
      <c r="R89" s="18">
        <f t="shared" si="14"/>
        <v>0</v>
      </c>
      <c r="S89" s="18">
        <v>50</v>
      </c>
      <c r="T89" s="18">
        <v>50</v>
      </c>
      <c r="U89" s="18">
        <v>0</v>
      </c>
      <c r="V89" s="18">
        <f t="shared" si="15"/>
        <v>100</v>
      </c>
      <c r="W89" s="18">
        <v>100</v>
      </c>
      <c r="X89" s="18">
        <v>0</v>
      </c>
      <c r="Y89" s="98"/>
    </row>
    <row r="90" spans="1:25" s="66" customFormat="1" ht="20.25" customHeight="1">
      <c r="A90" s="43"/>
      <c r="B90" s="16"/>
      <c r="C90" s="16"/>
      <c r="D90" s="18"/>
      <c r="E90" s="17" t="s">
        <v>635</v>
      </c>
      <c r="F90" s="16">
        <v>5129</v>
      </c>
      <c r="G90" s="18">
        <v>38.4</v>
      </c>
      <c r="H90" s="18">
        <v>0</v>
      </c>
      <c r="I90" s="18">
        <v>38.4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18">
        <f>M90-J90</f>
        <v>0</v>
      </c>
      <c r="Q90" s="18">
        <f>N90-K90</f>
        <v>0</v>
      </c>
      <c r="R90" s="18"/>
      <c r="S90" s="18"/>
      <c r="T90" s="18"/>
      <c r="U90" s="18"/>
      <c r="V90" s="18"/>
      <c r="W90" s="18"/>
      <c r="X90" s="18"/>
      <c r="Y90" s="98"/>
    </row>
    <row r="91" spans="1:25" s="66" customFormat="1" ht="19.5" customHeight="1">
      <c r="A91" s="43" t="s">
        <v>204</v>
      </c>
      <c r="B91" s="16" t="s">
        <v>205</v>
      </c>
      <c r="C91" s="16" t="s">
        <v>181</v>
      </c>
      <c r="D91" s="16" t="s">
        <v>181</v>
      </c>
      <c r="E91" s="22" t="s">
        <v>206</v>
      </c>
      <c r="F91" s="22"/>
      <c r="G91" s="25">
        <v>0</v>
      </c>
      <c r="H91" s="25">
        <v>0</v>
      </c>
      <c r="I91" s="25">
        <v>0</v>
      </c>
      <c r="J91" s="25">
        <v>200</v>
      </c>
      <c r="K91" s="18">
        <v>200</v>
      </c>
      <c r="L91" s="25">
        <v>0</v>
      </c>
      <c r="M91" s="18">
        <v>1000</v>
      </c>
      <c r="N91" s="18">
        <v>1000</v>
      </c>
      <c r="O91" s="18">
        <v>0</v>
      </c>
      <c r="P91" s="18">
        <f t="shared" si="12"/>
        <v>800</v>
      </c>
      <c r="Q91" s="18">
        <f t="shared" si="13"/>
        <v>800</v>
      </c>
      <c r="R91" s="18">
        <f t="shared" si="14"/>
        <v>0</v>
      </c>
      <c r="S91" s="18">
        <v>1000</v>
      </c>
      <c r="T91" s="18">
        <v>1000</v>
      </c>
      <c r="U91" s="18">
        <v>0</v>
      </c>
      <c r="V91" s="18">
        <f t="shared" si="15"/>
        <v>1500</v>
      </c>
      <c r="W91" s="18">
        <v>1500</v>
      </c>
      <c r="X91" s="18">
        <v>0</v>
      </c>
      <c r="Y91" s="98"/>
    </row>
    <row r="92" spans="1:25" s="66" customFormat="1" ht="20.25" customHeight="1">
      <c r="A92" s="43"/>
      <c r="B92" s="16"/>
      <c r="C92" s="16"/>
      <c r="D92" s="18"/>
      <c r="E92" s="17" t="s">
        <v>5</v>
      </c>
      <c r="F92" s="18"/>
      <c r="G92" s="18"/>
      <c r="H92" s="18"/>
      <c r="I92" s="18"/>
      <c r="J92" s="19">
        <f aca="true" t="shared" si="16" ref="J92:J107">K92+L92</f>
        <v>0</v>
      </c>
      <c r="K92" s="18"/>
      <c r="L92" s="18"/>
      <c r="M92" s="18"/>
      <c r="N92" s="18"/>
      <c r="O92" s="18"/>
      <c r="P92" s="18">
        <f t="shared" si="12"/>
        <v>0</v>
      </c>
      <c r="Q92" s="18">
        <f t="shared" si="13"/>
        <v>0</v>
      </c>
      <c r="R92" s="18">
        <f t="shared" si="14"/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98"/>
    </row>
    <row r="93" spans="1:25" s="66" customFormat="1" ht="18" customHeight="1">
      <c r="A93" s="43" t="s">
        <v>207</v>
      </c>
      <c r="B93" s="16" t="s">
        <v>205</v>
      </c>
      <c r="C93" s="16" t="s">
        <v>208</v>
      </c>
      <c r="D93" s="16" t="s">
        <v>181</v>
      </c>
      <c r="E93" s="67" t="s">
        <v>209</v>
      </c>
      <c r="F93" s="67"/>
      <c r="G93" s="25">
        <v>0</v>
      </c>
      <c r="H93" s="25">
        <v>0</v>
      </c>
      <c r="I93" s="24"/>
      <c r="J93" s="19">
        <f t="shared" si="16"/>
        <v>0</v>
      </c>
      <c r="K93" s="25">
        <v>0</v>
      </c>
      <c r="L93" s="25">
        <v>0</v>
      </c>
      <c r="M93" s="18">
        <v>1000</v>
      </c>
      <c r="N93" s="18">
        <v>1000</v>
      </c>
      <c r="O93" s="18">
        <v>0</v>
      </c>
      <c r="P93" s="18">
        <f t="shared" si="12"/>
        <v>1000</v>
      </c>
      <c r="Q93" s="18">
        <f t="shared" si="13"/>
        <v>1000</v>
      </c>
      <c r="R93" s="18">
        <f t="shared" si="14"/>
        <v>0</v>
      </c>
      <c r="S93" s="18">
        <v>1000</v>
      </c>
      <c r="T93" s="18">
        <v>1000</v>
      </c>
      <c r="U93" s="18">
        <v>0</v>
      </c>
      <c r="V93" s="18">
        <f>SUM(W93:X93)</f>
        <v>1500</v>
      </c>
      <c r="W93" s="18">
        <v>1500</v>
      </c>
      <c r="X93" s="18">
        <v>0</v>
      </c>
      <c r="Y93" s="98"/>
    </row>
    <row r="94" spans="1:25" s="66" customFormat="1" ht="18.75" customHeight="1">
      <c r="A94" s="43"/>
      <c r="B94" s="16"/>
      <c r="C94" s="16"/>
      <c r="D94" s="18"/>
      <c r="E94" s="17" t="s">
        <v>186</v>
      </c>
      <c r="F94" s="18"/>
      <c r="G94" s="19"/>
      <c r="H94" s="19"/>
      <c r="I94" s="19"/>
      <c r="J94" s="19">
        <f t="shared" si="16"/>
        <v>0</v>
      </c>
      <c r="K94" s="25">
        <v>0</v>
      </c>
      <c r="L94" s="25">
        <v>0</v>
      </c>
      <c r="M94" s="18"/>
      <c r="N94" s="18"/>
      <c r="O94" s="18"/>
      <c r="P94" s="18">
        <f t="shared" si="12"/>
        <v>0</v>
      </c>
      <c r="Q94" s="18">
        <f t="shared" si="13"/>
        <v>0</v>
      </c>
      <c r="R94" s="18">
        <f t="shared" si="14"/>
        <v>0</v>
      </c>
      <c r="S94" s="18"/>
      <c r="T94" s="18"/>
      <c r="U94" s="18"/>
      <c r="V94" s="18"/>
      <c r="W94" s="18"/>
      <c r="X94" s="18"/>
      <c r="Y94" s="98"/>
    </row>
    <row r="95" spans="1:25" s="66" customFormat="1" ht="18.75" customHeight="1">
      <c r="A95" s="43" t="s">
        <v>210</v>
      </c>
      <c r="B95" s="16" t="s">
        <v>205</v>
      </c>
      <c r="C95" s="16" t="s">
        <v>208</v>
      </c>
      <c r="D95" s="16" t="s">
        <v>184</v>
      </c>
      <c r="E95" s="17" t="s">
        <v>209</v>
      </c>
      <c r="F95" s="18"/>
      <c r="G95" s="25">
        <v>0</v>
      </c>
      <c r="H95" s="25">
        <v>0</v>
      </c>
      <c r="I95" s="19"/>
      <c r="J95" s="19">
        <f t="shared" si="16"/>
        <v>0</v>
      </c>
      <c r="K95" s="25">
        <v>0</v>
      </c>
      <c r="L95" s="25">
        <v>0</v>
      </c>
      <c r="M95" s="18">
        <v>1000</v>
      </c>
      <c r="N95" s="18">
        <v>1000</v>
      </c>
      <c r="O95" s="18">
        <v>0</v>
      </c>
      <c r="P95" s="18">
        <f t="shared" si="12"/>
        <v>1000</v>
      </c>
      <c r="Q95" s="18">
        <f t="shared" si="13"/>
        <v>1000</v>
      </c>
      <c r="R95" s="18">
        <f t="shared" si="14"/>
        <v>0</v>
      </c>
      <c r="S95" s="18">
        <v>1000</v>
      </c>
      <c r="T95" s="18">
        <v>1000</v>
      </c>
      <c r="U95" s="18">
        <v>0</v>
      </c>
      <c r="V95" s="18">
        <f>SUM(W95:X95)</f>
        <v>1500</v>
      </c>
      <c r="W95" s="18">
        <v>1500</v>
      </c>
      <c r="X95" s="18">
        <v>0</v>
      </c>
      <c r="Y95" s="98"/>
    </row>
    <row r="96" spans="1:25" s="66" customFormat="1" ht="18.75" customHeight="1">
      <c r="A96" s="43"/>
      <c r="B96" s="16"/>
      <c r="C96" s="16"/>
      <c r="D96" s="18"/>
      <c r="E96" s="17" t="s">
        <v>5</v>
      </c>
      <c r="F96" s="18"/>
      <c r="G96" s="25"/>
      <c r="H96" s="25"/>
      <c r="I96" s="19"/>
      <c r="J96" s="19">
        <f t="shared" si="16"/>
        <v>0</v>
      </c>
      <c r="K96" s="19"/>
      <c r="L96" s="19"/>
      <c r="M96" s="18"/>
      <c r="N96" s="18"/>
      <c r="O96" s="18"/>
      <c r="P96" s="18">
        <f t="shared" si="12"/>
        <v>0</v>
      </c>
      <c r="Q96" s="18">
        <f t="shared" si="13"/>
        <v>0</v>
      </c>
      <c r="R96" s="18">
        <f t="shared" si="14"/>
        <v>0</v>
      </c>
      <c r="S96" s="18"/>
      <c r="T96" s="18"/>
      <c r="U96" s="18"/>
      <c r="V96" s="18"/>
      <c r="W96" s="18"/>
      <c r="X96" s="18"/>
      <c r="Y96" s="98"/>
    </row>
    <row r="97" spans="1:25" s="66" customFormat="1" ht="18.75" customHeight="1">
      <c r="A97" s="43"/>
      <c r="B97" s="16"/>
      <c r="C97" s="16"/>
      <c r="D97" s="18"/>
      <c r="E97" s="67" t="s">
        <v>493</v>
      </c>
      <c r="F97" s="24"/>
      <c r="G97" s="25">
        <v>0</v>
      </c>
      <c r="H97" s="25">
        <v>0</v>
      </c>
      <c r="I97" s="25">
        <v>0</v>
      </c>
      <c r="J97" s="19">
        <f t="shared" si="16"/>
        <v>0</v>
      </c>
      <c r="K97" s="25">
        <v>0</v>
      </c>
      <c r="L97" s="25">
        <v>0</v>
      </c>
      <c r="M97" s="18">
        <v>1000</v>
      </c>
      <c r="N97" s="18">
        <v>1000</v>
      </c>
      <c r="O97" s="18">
        <v>0</v>
      </c>
      <c r="P97" s="18">
        <f t="shared" si="12"/>
        <v>1000</v>
      </c>
      <c r="Q97" s="18">
        <f t="shared" si="13"/>
        <v>1000</v>
      </c>
      <c r="R97" s="18">
        <f t="shared" si="14"/>
        <v>0</v>
      </c>
      <c r="S97" s="18">
        <v>1000</v>
      </c>
      <c r="T97" s="18">
        <v>1000</v>
      </c>
      <c r="U97" s="18">
        <v>0</v>
      </c>
      <c r="V97" s="18">
        <f>SUM(W97:X97)</f>
        <v>1500</v>
      </c>
      <c r="W97" s="18">
        <v>1500</v>
      </c>
      <c r="X97" s="18">
        <v>0</v>
      </c>
      <c r="Y97" s="98"/>
    </row>
    <row r="98" spans="1:25" s="66" customFormat="1" ht="18.75" customHeight="1">
      <c r="A98" s="43"/>
      <c r="B98" s="16"/>
      <c r="C98" s="16"/>
      <c r="D98" s="18"/>
      <c r="E98" s="17" t="s">
        <v>363</v>
      </c>
      <c r="F98" s="16" t="s">
        <v>362</v>
      </c>
      <c r="G98" s="25">
        <v>0</v>
      </c>
      <c r="H98" s="25">
        <v>0</v>
      </c>
      <c r="I98" s="25">
        <v>0</v>
      </c>
      <c r="J98" s="19">
        <f t="shared" si="16"/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18">
        <f t="shared" si="12"/>
        <v>0</v>
      </c>
      <c r="Q98" s="18">
        <f t="shared" si="13"/>
        <v>0</v>
      </c>
      <c r="R98" s="18">
        <f t="shared" si="14"/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98"/>
    </row>
    <row r="99" spans="1:25" s="66" customFormat="1" ht="19.5" customHeight="1">
      <c r="A99" s="43"/>
      <c r="B99" s="16"/>
      <c r="C99" s="16"/>
      <c r="D99" s="18"/>
      <c r="E99" s="17" t="s">
        <v>387</v>
      </c>
      <c r="F99" s="16" t="s">
        <v>386</v>
      </c>
      <c r="G99" s="25">
        <v>0</v>
      </c>
      <c r="H99" s="25">
        <v>0</v>
      </c>
      <c r="I99" s="25">
        <v>0</v>
      </c>
      <c r="J99" s="25">
        <f t="shared" si="16"/>
        <v>200</v>
      </c>
      <c r="K99" s="25">
        <v>200</v>
      </c>
      <c r="L99" s="67"/>
      <c r="M99" s="18">
        <v>1000</v>
      </c>
      <c r="N99" s="18">
        <v>1000</v>
      </c>
      <c r="O99" s="18">
        <v>0</v>
      </c>
      <c r="P99" s="18">
        <f t="shared" si="12"/>
        <v>800</v>
      </c>
      <c r="Q99" s="18">
        <f t="shared" si="13"/>
        <v>800</v>
      </c>
      <c r="R99" s="18">
        <f t="shared" si="14"/>
        <v>0</v>
      </c>
      <c r="S99" s="18">
        <v>1000</v>
      </c>
      <c r="T99" s="18">
        <v>1000</v>
      </c>
      <c r="U99" s="18">
        <v>0</v>
      </c>
      <c r="V99" s="18">
        <f>SUM(W99:X99)</f>
        <v>1500</v>
      </c>
      <c r="W99" s="18">
        <v>1500</v>
      </c>
      <c r="X99" s="18">
        <v>0</v>
      </c>
      <c r="Y99" s="98"/>
    </row>
    <row r="100" spans="1:25" s="66" customFormat="1" ht="12.75" customHeight="1">
      <c r="A100" s="43"/>
      <c r="B100" s="16"/>
      <c r="C100" s="16"/>
      <c r="D100" s="18"/>
      <c r="E100" s="17" t="s">
        <v>429</v>
      </c>
      <c r="F100" s="16" t="s">
        <v>428</v>
      </c>
      <c r="G100" s="25">
        <v>0</v>
      </c>
      <c r="H100" s="25">
        <v>0</v>
      </c>
      <c r="I100" s="25">
        <v>0</v>
      </c>
      <c r="J100" s="19">
        <f t="shared" si="16"/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18">
        <f t="shared" si="12"/>
        <v>0</v>
      </c>
      <c r="Q100" s="18">
        <f t="shared" si="13"/>
        <v>0</v>
      </c>
      <c r="R100" s="18">
        <f t="shared" si="14"/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98"/>
    </row>
    <row r="101" spans="1:25" s="66" customFormat="1" ht="26.25" customHeight="1">
      <c r="A101" s="43"/>
      <c r="B101" s="16"/>
      <c r="C101" s="16"/>
      <c r="D101" s="18"/>
      <c r="E101" s="17" t="s">
        <v>433</v>
      </c>
      <c r="F101" s="16" t="s">
        <v>432</v>
      </c>
      <c r="G101" s="25">
        <v>0</v>
      </c>
      <c r="H101" s="25">
        <v>0</v>
      </c>
      <c r="I101" s="25">
        <v>0</v>
      </c>
      <c r="J101" s="19">
        <f t="shared" si="16"/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18">
        <f t="shared" si="12"/>
        <v>0</v>
      </c>
      <c r="Q101" s="18">
        <f t="shared" si="13"/>
        <v>0</v>
      </c>
      <c r="R101" s="18">
        <f t="shared" si="14"/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98"/>
    </row>
    <row r="102" spans="1:25" s="66" customFormat="1" ht="12.75" customHeight="1">
      <c r="A102" s="43"/>
      <c r="B102" s="16"/>
      <c r="C102" s="16"/>
      <c r="D102" s="18"/>
      <c r="E102" s="17" t="s">
        <v>434</v>
      </c>
      <c r="F102" s="16" t="s">
        <v>435</v>
      </c>
      <c r="G102" s="25">
        <v>0</v>
      </c>
      <c r="H102" s="25">
        <v>0</v>
      </c>
      <c r="I102" s="25">
        <v>0</v>
      </c>
      <c r="J102" s="19">
        <f t="shared" si="16"/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18">
        <f t="shared" si="12"/>
        <v>0</v>
      </c>
      <c r="Q102" s="18">
        <f t="shared" si="13"/>
        <v>0</v>
      </c>
      <c r="R102" s="18">
        <f t="shared" si="14"/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98"/>
    </row>
    <row r="103" spans="1:25" s="66" customFormat="1" ht="40.5" customHeight="1">
      <c r="A103" s="43">
        <v>2300</v>
      </c>
      <c r="B103" s="16" t="s">
        <v>647</v>
      </c>
      <c r="C103" s="16">
        <v>0</v>
      </c>
      <c r="D103" s="16" t="s">
        <v>181</v>
      </c>
      <c r="E103" s="68" t="s">
        <v>646</v>
      </c>
      <c r="F103" s="67"/>
      <c r="G103" s="24">
        <v>300</v>
      </c>
      <c r="H103" s="24">
        <v>0</v>
      </c>
      <c r="I103" s="24">
        <v>300</v>
      </c>
      <c r="J103" s="19">
        <f t="shared" si="16"/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18">
        <f t="shared" si="12"/>
        <v>0</v>
      </c>
      <c r="Q103" s="18">
        <f t="shared" si="13"/>
        <v>0</v>
      </c>
      <c r="R103" s="18">
        <f t="shared" si="14"/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98"/>
    </row>
    <row r="104" spans="1:25" s="66" customFormat="1" ht="18" customHeight="1">
      <c r="A104" s="43"/>
      <c r="B104" s="16"/>
      <c r="C104" s="16"/>
      <c r="D104" s="18"/>
      <c r="E104" s="17" t="s">
        <v>186</v>
      </c>
      <c r="F104" s="18"/>
      <c r="G104" s="19"/>
      <c r="H104" s="19"/>
      <c r="I104" s="19"/>
      <c r="J104" s="19">
        <f t="shared" si="16"/>
        <v>0</v>
      </c>
      <c r="K104" s="19"/>
      <c r="L104" s="19"/>
      <c r="M104" s="18"/>
      <c r="N104" s="18"/>
      <c r="O104" s="18"/>
      <c r="P104" s="18">
        <f t="shared" si="12"/>
        <v>0</v>
      </c>
      <c r="Q104" s="18">
        <f t="shared" si="13"/>
        <v>0</v>
      </c>
      <c r="R104" s="18">
        <f t="shared" si="14"/>
        <v>0</v>
      </c>
      <c r="S104" s="18"/>
      <c r="T104" s="18"/>
      <c r="U104" s="18"/>
      <c r="V104" s="18"/>
      <c r="W104" s="18"/>
      <c r="X104" s="18"/>
      <c r="Y104" s="98"/>
    </row>
    <row r="105" spans="1:25" s="66" customFormat="1" ht="18.75" customHeight="1">
      <c r="A105" s="43">
        <v>2320</v>
      </c>
      <c r="B105" s="16">
        <v>3</v>
      </c>
      <c r="C105" s="16">
        <v>2</v>
      </c>
      <c r="D105" s="16" t="s">
        <v>184</v>
      </c>
      <c r="E105" s="68" t="s">
        <v>648</v>
      </c>
      <c r="F105" s="67"/>
      <c r="G105" s="24">
        <v>300</v>
      </c>
      <c r="H105" s="24">
        <v>0</v>
      </c>
      <c r="I105" s="24">
        <v>300</v>
      </c>
      <c r="J105" s="19">
        <f t="shared" si="16"/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18">
        <f t="shared" si="12"/>
        <v>0</v>
      </c>
      <c r="Q105" s="18">
        <f t="shared" si="13"/>
        <v>0</v>
      </c>
      <c r="R105" s="18">
        <f t="shared" si="14"/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98"/>
    </row>
    <row r="106" spans="1:25" s="66" customFormat="1" ht="12.75" customHeight="1">
      <c r="A106" s="43"/>
      <c r="B106" s="16"/>
      <c r="C106" s="16"/>
      <c r="D106" s="18"/>
      <c r="E106" s="17" t="s">
        <v>5</v>
      </c>
      <c r="F106" s="67"/>
      <c r="G106" s="24">
        <v>300</v>
      </c>
      <c r="H106" s="24">
        <v>0</v>
      </c>
      <c r="I106" s="24">
        <v>300</v>
      </c>
      <c r="J106" s="19">
        <f t="shared" si="16"/>
        <v>0</v>
      </c>
      <c r="K106" s="19"/>
      <c r="L106" s="19"/>
      <c r="M106" s="18"/>
      <c r="N106" s="18"/>
      <c r="O106" s="18"/>
      <c r="P106" s="18">
        <f t="shared" si="12"/>
        <v>0</v>
      </c>
      <c r="Q106" s="18">
        <f t="shared" si="13"/>
        <v>0</v>
      </c>
      <c r="R106" s="18">
        <f t="shared" si="14"/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98"/>
    </row>
    <row r="107" spans="1:25" s="66" customFormat="1" ht="19.5" customHeight="1">
      <c r="A107" s="43"/>
      <c r="B107" s="16"/>
      <c r="C107" s="16"/>
      <c r="D107" s="18"/>
      <c r="E107" s="17" t="s">
        <v>434</v>
      </c>
      <c r="F107" s="16" t="s">
        <v>435</v>
      </c>
      <c r="G107" s="24">
        <v>300</v>
      </c>
      <c r="H107" s="24">
        <v>0</v>
      </c>
      <c r="I107" s="24">
        <v>300</v>
      </c>
      <c r="J107" s="19">
        <f t="shared" si="16"/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18">
        <f t="shared" si="12"/>
        <v>0</v>
      </c>
      <c r="Q107" s="18">
        <f t="shared" si="13"/>
        <v>0</v>
      </c>
      <c r="R107" s="18">
        <f t="shared" si="14"/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98"/>
    </row>
    <row r="108" spans="1:25" s="66" customFormat="1" ht="26.25" customHeight="1">
      <c r="A108" s="43"/>
      <c r="B108" s="16"/>
      <c r="C108" s="16"/>
      <c r="D108" s="18"/>
      <c r="E108" s="17" t="s">
        <v>402</v>
      </c>
      <c r="F108" s="16" t="s">
        <v>403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18">
        <f t="shared" si="12"/>
        <v>0</v>
      </c>
      <c r="Q108" s="18">
        <f t="shared" si="13"/>
        <v>0</v>
      </c>
      <c r="R108" s="18">
        <f t="shared" si="14"/>
        <v>0</v>
      </c>
      <c r="S108" s="18"/>
      <c r="T108" s="18"/>
      <c r="U108" s="18"/>
      <c r="V108" s="18"/>
      <c r="W108" s="18"/>
      <c r="X108" s="18"/>
      <c r="Y108" s="98"/>
    </row>
    <row r="109" spans="1:25" s="66" customFormat="1" ht="21.75" customHeight="1">
      <c r="A109" s="43" t="s">
        <v>211</v>
      </c>
      <c r="B109" s="16" t="s">
        <v>212</v>
      </c>
      <c r="C109" s="16" t="s">
        <v>181</v>
      </c>
      <c r="D109" s="16" t="s">
        <v>181</v>
      </c>
      <c r="E109" s="22" t="s">
        <v>213</v>
      </c>
      <c r="F109" s="22"/>
      <c r="G109" s="18" t="s">
        <v>641</v>
      </c>
      <c r="H109" s="18" t="s">
        <v>642</v>
      </c>
      <c r="I109" s="18" t="s">
        <v>643</v>
      </c>
      <c r="J109" s="19">
        <f>K109+L109</f>
        <v>0</v>
      </c>
      <c r="K109" s="25">
        <v>0</v>
      </c>
      <c r="L109" s="25">
        <v>0</v>
      </c>
      <c r="M109" s="18">
        <f>SUM(N109:O109)</f>
        <v>24000</v>
      </c>
      <c r="N109" s="18">
        <v>10000</v>
      </c>
      <c r="O109" s="18">
        <v>14000</v>
      </c>
      <c r="P109" s="18">
        <f t="shared" si="12"/>
        <v>24000</v>
      </c>
      <c r="Q109" s="18">
        <f t="shared" si="13"/>
        <v>10000</v>
      </c>
      <c r="R109" s="18">
        <f t="shared" si="14"/>
        <v>14000</v>
      </c>
      <c r="S109" s="18">
        <f>SUM(T109:U109)</f>
        <v>57000</v>
      </c>
      <c r="T109" s="18">
        <v>10000</v>
      </c>
      <c r="U109" s="18">
        <v>47000</v>
      </c>
      <c r="V109" s="18">
        <f>SUM(W109:X109)</f>
        <v>72000</v>
      </c>
      <c r="W109" s="18">
        <v>15000</v>
      </c>
      <c r="X109" s="18">
        <v>57000</v>
      </c>
      <c r="Y109" s="98"/>
    </row>
    <row r="110" spans="1:25" s="66" customFormat="1" ht="12.75" customHeight="1">
      <c r="A110" s="43"/>
      <c r="B110" s="16"/>
      <c r="C110" s="16"/>
      <c r="D110" s="18"/>
      <c r="E110" s="17" t="s">
        <v>5</v>
      </c>
      <c r="F110" s="18"/>
      <c r="G110" s="18"/>
      <c r="H110" s="18"/>
      <c r="I110" s="18"/>
      <c r="J110" s="19">
        <f>K110+L110</f>
        <v>0</v>
      </c>
      <c r="K110" s="18"/>
      <c r="L110" s="18"/>
      <c r="M110" s="18"/>
      <c r="N110" s="18"/>
      <c r="O110" s="18"/>
      <c r="P110" s="18">
        <f t="shared" si="12"/>
        <v>0</v>
      </c>
      <c r="Q110" s="18">
        <f t="shared" si="13"/>
        <v>0</v>
      </c>
      <c r="R110" s="18">
        <f t="shared" si="14"/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98"/>
    </row>
    <row r="111" spans="1:25" s="66" customFormat="1" ht="30" customHeight="1">
      <c r="A111" s="43" t="s">
        <v>214</v>
      </c>
      <c r="B111" s="16" t="s">
        <v>212</v>
      </c>
      <c r="C111" s="16" t="s">
        <v>184</v>
      </c>
      <c r="D111" s="16" t="s">
        <v>181</v>
      </c>
      <c r="E111" s="67" t="s">
        <v>215</v>
      </c>
      <c r="F111" s="67"/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18">
        <f t="shared" si="12"/>
        <v>0</v>
      </c>
      <c r="Q111" s="18">
        <f t="shared" si="13"/>
        <v>0</v>
      </c>
      <c r="R111" s="18">
        <f t="shared" si="14"/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98"/>
    </row>
    <row r="112" spans="1:25" s="66" customFormat="1" ht="16.5" customHeight="1">
      <c r="A112" s="43"/>
      <c r="B112" s="16"/>
      <c r="C112" s="16"/>
      <c r="D112" s="18"/>
      <c r="E112" s="17" t="s">
        <v>186</v>
      </c>
      <c r="F112" s="18"/>
      <c r="G112" s="19"/>
      <c r="H112" s="19"/>
      <c r="I112" s="19"/>
      <c r="J112" s="19">
        <f>K112+L112</f>
        <v>0</v>
      </c>
      <c r="K112" s="19"/>
      <c r="L112" s="19"/>
      <c r="M112" s="18"/>
      <c r="N112" s="18"/>
      <c r="O112" s="18"/>
      <c r="P112" s="18">
        <f t="shared" si="12"/>
        <v>0</v>
      </c>
      <c r="Q112" s="18">
        <f t="shared" si="13"/>
        <v>0</v>
      </c>
      <c r="R112" s="18">
        <f t="shared" si="14"/>
        <v>0</v>
      </c>
      <c r="S112" s="18"/>
      <c r="T112" s="18"/>
      <c r="U112" s="18"/>
      <c r="V112" s="18"/>
      <c r="W112" s="18"/>
      <c r="X112" s="18"/>
      <c r="Y112" s="98"/>
    </row>
    <row r="113" spans="1:25" s="66" customFormat="1" ht="34.5" customHeight="1">
      <c r="A113" s="43" t="s">
        <v>216</v>
      </c>
      <c r="B113" s="16" t="s">
        <v>212</v>
      </c>
      <c r="C113" s="16" t="s">
        <v>184</v>
      </c>
      <c r="D113" s="16" t="s">
        <v>184</v>
      </c>
      <c r="E113" s="17" t="s">
        <v>217</v>
      </c>
      <c r="F113" s="18"/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18">
        <f t="shared" si="12"/>
        <v>0</v>
      </c>
      <c r="Q113" s="18">
        <f t="shared" si="13"/>
        <v>0</v>
      </c>
      <c r="R113" s="18">
        <f t="shared" si="14"/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98"/>
    </row>
    <row r="114" spans="1:25" s="66" customFormat="1" ht="15" customHeight="1">
      <c r="A114" s="43"/>
      <c r="B114" s="16"/>
      <c r="C114" s="16"/>
      <c r="D114" s="18"/>
      <c r="E114" s="17" t="s">
        <v>5</v>
      </c>
      <c r="F114" s="18"/>
      <c r="G114" s="19"/>
      <c r="H114" s="19"/>
      <c r="I114" s="19"/>
      <c r="J114" s="19">
        <f>K114+L114</f>
        <v>0</v>
      </c>
      <c r="K114" s="19"/>
      <c r="L114" s="19"/>
      <c r="M114" s="18"/>
      <c r="N114" s="18"/>
      <c r="O114" s="18"/>
      <c r="P114" s="18">
        <f t="shared" si="12"/>
        <v>0</v>
      </c>
      <c r="Q114" s="18">
        <f t="shared" si="13"/>
        <v>0</v>
      </c>
      <c r="R114" s="18">
        <f t="shared" si="14"/>
        <v>0</v>
      </c>
      <c r="S114" s="18"/>
      <c r="T114" s="18"/>
      <c r="U114" s="18"/>
      <c r="V114" s="18"/>
      <c r="W114" s="18"/>
      <c r="X114" s="18"/>
      <c r="Y114" s="98"/>
    </row>
    <row r="115" spans="1:25" s="66" customFormat="1" ht="30.75" customHeight="1">
      <c r="A115" s="43"/>
      <c r="B115" s="16"/>
      <c r="C115" s="16"/>
      <c r="D115" s="18"/>
      <c r="E115" s="67" t="s">
        <v>494</v>
      </c>
      <c r="F115" s="24"/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18">
        <f t="shared" si="12"/>
        <v>0</v>
      </c>
      <c r="Q115" s="18">
        <f t="shared" si="13"/>
        <v>0</v>
      </c>
      <c r="R115" s="18">
        <f t="shared" si="14"/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98"/>
    </row>
    <row r="116" spans="1:25" s="66" customFormat="1" ht="11.25" customHeight="1">
      <c r="A116" s="43"/>
      <c r="B116" s="16"/>
      <c r="C116" s="16"/>
      <c r="D116" s="18"/>
      <c r="E116" s="17" t="s">
        <v>384</v>
      </c>
      <c r="F116" s="16" t="s">
        <v>385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18">
        <f t="shared" si="12"/>
        <v>0</v>
      </c>
      <c r="Q116" s="18">
        <f t="shared" si="13"/>
        <v>0</v>
      </c>
      <c r="R116" s="18">
        <f t="shared" si="14"/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98"/>
    </row>
    <row r="117" spans="1:25" s="66" customFormat="1" ht="42.75" customHeight="1">
      <c r="A117" s="43"/>
      <c r="B117" s="16"/>
      <c r="C117" s="16"/>
      <c r="D117" s="18"/>
      <c r="E117" s="67" t="s">
        <v>495</v>
      </c>
      <c r="F117" s="24"/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18">
        <f t="shared" si="12"/>
        <v>0</v>
      </c>
      <c r="Q117" s="18">
        <f t="shared" si="13"/>
        <v>0</v>
      </c>
      <c r="R117" s="18">
        <f t="shared" si="14"/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98"/>
    </row>
    <row r="118" spans="1:25" s="66" customFormat="1" ht="21.75" customHeight="1">
      <c r="A118" s="43"/>
      <c r="B118" s="16"/>
      <c r="C118" s="16"/>
      <c r="D118" s="18"/>
      <c r="E118" s="17" t="s">
        <v>384</v>
      </c>
      <c r="F118" s="16" t="s">
        <v>385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18">
        <f t="shared" si="12"/>
        <v>0</v>
      </c>
      <c r="Q118" s="18">
        <f t="shared" si="13"/>
        <v>0</v>
      </c>
      <c r="R118" s="18">
        <f t="shared" si="14"/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98"/>
    </row>
    <row r="119" spans="1:25" s="66" customFormat="1" ht="24.75" customHeight="1">
      <c r="A119" s="43" t="s">
        <v>218</v>
      </c>
      <c r="B119" s="16" t="s">
        <v>212</v>
      </c>
      <c r="C119" s="16" t="s">
        <v>208</v>
      </c>
      <c r="D119" s="16" t="s">
        <v>181</v>
      </c>
      <c r="E119" s="67" t="s">
        <v>219</v>
      </c>
      <c r="F119" s="67"/>
      <c r="G119" s="24">
        <v>47920.38</v>
      </c>
      <c r="H119" s="24">
        <v>0</v>
      </c>
      <c r="I119" s="24">
        <v>47920.38</v>
      </c>
      <c r="J119" s="25">
        <v>1000</v>
      </c>
      <c r="K119" s="27">
        <v>0</v>
      </c>
      <c r="L119" s="28">
        <v>1000</v>
      </c>
      <c r="M119" s="18">
        <v>21000</v>
      </c>
      <c r="N119" s="25">
        <v>0</v>
      </c>
      <c r="O119" s="18">
        <v>21000</v>
      </c>
      <c r="P119" s="18">
        <f t="shared" si="12"/>
        <v>20000</v>
      </c>
      <c r="Q119" s="18">
        <f t="shared" si="13"/>
        <v>0</v>
      </c>
      <c r="R119" s="18">
        <f t="shared" si="14"/>
        <v>20000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98"/>
    </row>
    <row r="120" spans="1:25" s="66" customFormat="1" ht="15.75" customHeight="1">
      <c r="A120" s="43"/>
      <c r="B120" s="16"/>
      <c r="C120" s="16"/>
      <c r="D120" s="18"/>
      <c r="E120" s="17" t="s">
        <v>186</v>
      </c>
      <c r="F120" s="18"/>
      <c r="G120" s="19"/>
      <c r="H120" s="19"/>
      <c r="I120" s="19"/>
      <c r="J120" s="27">
        <v>0</v>
      </c>
      <c r="K120" s="27">
        <v>0</v>
      </c>
      <c r="L120" s="27">
        <v>0</v>
      </c>
      <c r="M120" s="18"/>
      <c r="N120" s="18"/>
      <c r="O120" s="18"/>
      <c r="P120" s="18">
        <f t="shared" si="12"/>
        <v>0</v>
      </c>
      <c r="Q120" s="18">
        <f t="shared" si="13"/>
        <v>0</v>
      </c>
      <c r="R120" s="18">
        <f t="shared" si="14"/>
        <v>0</v>
      </c>
      <c r="S120" s="18"/>
      <c r="T120" s="18"/>
      <c r="U120" s="18"/>
      <c r="V120" s="18"/>
      <c r="W120" s="18"/>
      <c r="X120" s="18"/>
      <c r="Y120" s="98"/>
    </row>
    <row r="121" spans="1:25" s="66" customFormat="1" ht="30" customHeight="1">
      <c r="A121" s="43" t="s">
        <v>220</v>
      </c>
      <c r="B121" s="16" t="s">
        <v>212</v>
      </c>
      <c r="C121" s="16" t="s">
        <v>208</v>
      </c>
      <c r="D121" s="16" t="s">
        <v>221</v>
      </c>
      <c r="E121" s="17" t="s">
        <v>222</v>
      </c>
      <c r="F121" s="18"/>
      <c r="G121" s="27">
        <v>47920.3</v>
      </c>
      <c r="H121" s="27">
        <v>0</v>
      </c>
      <c r="I121" s="27">
        <v>47920.3</v>
      </c>
      <c r="J121" s="25">
        <v>1000</v>
      </c>
      <c r="K121" s="27">
        <v>0</v>
      </c>
      <c r="L121" s="29">
        <v>1000</v>
      </c>
      <c r="M121" s="18">
        <v>21000</v>
      </c>
      <c r="N121" s="25">
        <v>0</v>
      </c>
      <c r="O121" s="18">
        <v>21000</v>
      </c>
      <c r="P121" s="18">
        <f t="shared" si="12"/>
        <v>20000</v>
      </c>
      <c r="Q121" s="18">
        <f t="shared" si="13"/>
        <v>0</v>
      </c>
      <c r="R121" s="18">
        <f t="shared" si="14"/>
        <v>20000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98"/>
    </row>
    <row r="122" spans="1:25" s="66" customFormat="1" ht="12.75" customHeight="1">
      <c r="A122" s="43"/>
      <c r="B122" s="16"/>
      <c r="C122" s="16"/>
      <c r="D122" s="18"/>
      <c r="E122" s="17" t="s">
        <v>5</v>
      </c>
      <c r="F122" s="18"/>
      <c r="G122" s="18"/>
      <c r="H122" s="18"/>
      <c r="I122" s="18"/>
      <c r="J122" s="19"/>
      <c r="K122" s="27"/>
      <c r="L122" s="18"/>
      <c r="M122" s="18"/>
      <c r="N122" s="18"/>
      <c r="O122" s="18"/>
      <c r="P122" s="18">
        <f t="shared" si="12"/>
        <v>0</v>
      </c>
      <c r="Q122" s="18">
        <f t="shared" si="13"/>
        <v>0</v>
      </c>
      <c r="R122" s="18">
        <f t="shared" si="14"/>
        <v>0</v>
      </c>
      <c r="S122" s="18"/>
      <c r="T122" s="18"/>
      <c r="U122" s="18"/>
      <c r="V122" s="18"/>
      <c r="W122" s="18"/>
      <c r="X122" s="18"/>
      <c r="Y122" s="98"/>
    </row>
    <row r="123" spans="1:25" s="66" customFormat="1" ht="24.75" customHeight="1">
      <c r="A123" s="43"/>
      <c r="B123" s="16"/>
      <c r="C123" s="16"/>
      <c r="D123" s="18"/>
      <c r="E123" s="67" t="s">
        <v>496</v>
      </c>
      <c r="F123" s="24"/>
      <c r="G123" s="27">
        <v>47920.3</v>
      </c>
      <c r="H123" s="27">
        <v>0</v>
      </c>
      <c r="I123" s="27">
        <v>47920.3</v>
      </c>
      <c r="J123" s="27">
        <v>0</v>
      </c>
      <c r="K123" s="27">
        <v>0</v>
      </c>
      <c r="L123" s="27">
        <v>0</v>
      </c>
      <c r="M123" s="18">
        <v>21000</v>
      </c>
      <c r="N123" s="25">
        <v>0</v>
      </c>
      <c r="O123" s="18">
        <v>21000</v>
      </c>
      <c r="P123" s="18">
        <f t="shared" si="12"/>
        <v>21000</v>
      </c>
      <c r="Q123" s="18">
        <f t="shared" si="13"/>
        <v>0</v>
      </c>
      <c r="R123" s="18">
        <f t="shared" si="14"/>
        <v>21000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98"/>
    </row>
    <row r="124" spans="1:25" s="66" customFormat="1" ht="12.75" customHeight="1">
      <c r="A124" s="43"/>
      <c r="B124" s="16"/>
      <c r="C124" s="16"/>
      <c r="D124" s="18"/>
      <c r="E124" s="17" t="s">
        <v>427</v>
      </c>
      <c r="F124" s="16" t="s">
        <v>426</v>
      </c>
      <c r="G124" s="18">
        <v>46930.3</v>
      </c>
      <c r="H124" s="18">
        <v>0</v>
      </c>
      <c r="I124" s="18">
        <v>46930.3</v>
      </c>
      <c r="J124" s="27">
        <v>0</v>
      </c>
      <c r="K124" s="27">
        <v>0</v>
      </c>
      <c r="L124" s="27">
        <v>0</v>
      </c>
      <c r="M124" s="18">
        <v>21000</v>
      </c>
      <c r="N124" s="25">
        <v>0</v>
      </c>
      <c r="O124" s="18">
        <v>21000</v>
      </c>
      <c r="P124" s="18">
        <f t="shared" si="12"/>
        <v>21000</v>
      </c>
      <c r="Q124" s="18">
        <f t="shared" si="13"/>
        <v>0</v>
      </c>
      <c r="R124" s="18">
        <f t="shared" si="14"/>
        <v>21000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98"/>
    </row>
    <row r="125" spans="1:25" s="66" customFormat="1" ht="12.75" customHeight="1">
      <c r="A125" s="43"/>
      <c r="B125" s="16"/>
      <c r="C125" s="16"/>
      <c r="D125" s="18"/>
      <c r="E125" s="17" t="s">
        <v>632</v>
      </c>
      <c r="F125" s="16">
        <v>5134</v>
      </c>
      <c r="G125" s="18">
        <v>990</v>
      </c>
      <c r="H125" s="18">
        <v>0</v>
      </c>
      <c r="I125" s="18">
        <v>990</v>
      </c>
      <c r="J125" s="25">
        <v>1000</v>
      </c>
      <c r="K125" s="27">
        <v>0</v>
      </c>
      <c r="L125" s="18">
        <v>1000</v>
      </c>
      <c r="M125" s="25">
        <v>0</v>
      </c>
      <c r="N125" s="25">
        <v>0</v>
      </c>
      <c r="O125" s="18"/>
      <c r="P125" s="18">
        <f t="shared" si="12"/>
        <v>-1000</v>
      </c>
      <c r="Q125" s="18">
        <f t="shared" si="13"/>
        <v>0</v>
      </c>
      <c r="R125" s="18">
        <f t="shared" si="14"/>
        <v>-1000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98"/>
    </row>
    <row r="126" spans="1:25" s="66" customFormat="1" ht="25.5" customHeight="1">
      <c r="A126" s="43" t="s">
        <v>223</v>
      </c>
      <c r="B126" s="16" t="s">
        <v>212</v>
      </c>
      <c r="C126" s="16" t="s">
        <v>190</v>
      </c>
      <c r="D126" s="16" t="s">
        <v>181</v>
      </c>
      <c r="E126" s="67" t="s">
        <v>224</v>
      </c>
      <c r="F126" s="67"/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18">
        <f t="shared" si="12"/>
        <v>0</v>
      </c>
      <c r="Q126" s="18">
        <f t="shared" si="13"/>
        <v>0</v>
      </c>
      <c r="R126" s="18">
        <f t="shared" si="14"/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98"/>
    </row>
    <row r="127" spans="1:25" s="66" customFormat="1" ht="19.5" customHeight="1">
      <c r="A127" s="43"/>
      <c r="B127" s="16"/>
      <c r="C127" s="16"/>
      <c r="D127" s="18"/>
      <c r="E127" s="17" t="s">
        <v>186</v>
      </c>
      <c r="F127" s="18"/>
      <c r="G127" s="19"/>
      <c r="H127" s="19"/>
      <c r="I127" s="19"/>
      <c r="J127" s="19">
        <f>K127+L127</f>
        <v>0</v>
      </c>
      <c r="K127" s="19"/>
      <c r="L127" s="19"/>
      <c r="M127" s="18"/>
      <c r="N127" s="18"/>
      <c r="O127" s="18"/>
      <c r="P127" s="18">
        <f t="shared" si="12"/>
        <v>0</v>
      </c>
      <c r="Q127" s="18">
        <f t="shared" si="13"/>
        <v>0</v>
      </c>
      <c r="R127" s="18">
        <f t="shared" si="14"/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98"/>
    </row>
    <row r="128" spans="1:25" s="66" customFormat="1" ht="19.5" customHeight="1">
      <c r="A128" s="43" t="s">
        <v>225</v>
      </c>
      <c r="B128" s="16" t="s">
        <v>212</v>
      </c>
      <c r="C128" s="16" t="s">
        <v>190</v>
      </c>
      <c r="D128" s="16" t="s">
        <v>197</v>
      </c>
      <c r="E128" s="17" t="s">
        <v>226</v>
      </c>
      <c r="F128" s="18"/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18">
        <f t="shared" si="12"/>
        <v>0</v>
      </c>
      <c r="Q128" s="18">
        <f t="shared" si="13"/>
        <v>0</v>
      </c>
      <c r="R128" s="18">
        <f t="shared" si="14"/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98"/>
    </row>
    <row r="129" spans="1:25" s="66" customFormat="1" ht="22.5" customHeight="1">
      <c r="A129" s="43"/>
      <c r="B129" s="16"/>
      <c r="C129" s="16"/>
      <c r="D129" s="18"/>
      <c r="E129" s="17" t="s">
        <v>5</v>
      </c>
      <c r="F129" s="18"/>
      <c r="G129" s="24"/>
      <c r="H129" s="24"/>
      <c r="I129" s="24"/>
      <c r="J129" s="19">
        <f>K129+L129</f>
        <v>0</v>
      </c>
      <c r="K129" s="24"/>
      <c r="L129" s="24"/>
      <c r="M129" s="18"/>
      <c r="N129" s="18"/>
      <c r="O129" s="18"/>
      <c r="P129" s="18">
        <f t="shared" si="12"/>
        <v>0</v>
      </c>
      <c r="Q129" s="18">
        <f t="shared" si="13"/>
        <v>0</v>
      </c>
      <c r="R129" s="18">
        <f t="shared" si="14"/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98"/>
    </row>
    <row r="130" spans="1:25" s="66" customFormat="1" ht="32.25" customHeight="1">
      <c r="A130" s="43"/>
      <c r="B130" s="16"/>
      <c r="C130" s="16"/>
      <c r="D130" s="18"/>
      <c r="E130" s="67" t="s">
        <v>497</v>
      </c>
      <c r="F130" s="24"/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18">
        <f t="shared" si="12"/>
        <v>0</v>
      </c>
      <c r="Q130" s="18">
        <f t="shared" si="13"/>
        <v>0</v>
      </c>
      <c r="R130" s="18">
        <f t="shared" si="14"/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98"/>
    </row>
    <row r="131" spans="1:25" s="66" customFormat="1" ht="24" customHeight="1">
      <c r="A131" s="43"/>
      <c r="B131" s="16"/>
      <c r="C131" s="16"/>
      <c r="D131" s="18"/>
      <c r="E131" s="17" t="s">
        <v>400</v>
      </c>
      <c r="F131" s="16" t="s">
        <v>401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18">
        <f t="shared" si="12"/>
        <v>0</v>
      </c>
      <c r="Q131" s="18">
        <f t="shared" si="13"/>
        <v>0</v>
      </c>
      <c r="R131" s="18">
        <f t="shared" si="14"/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98"/>
    </row>
    <row r="132" spans="1:25" s="66" customFormat="1" ht="21" customHeight="1">
      <c r="A132" s="43"/>
      <c r="B132" s="16"/>
      <c r="C132" s="16"/>
      <c r="D132" s="18"/>
      <c r="E132" s="17" t="s">
        <v>429</v>
      </c>
      <c r="F132" s="16" t="s">
        <v>428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18">
        <f t="shared" si="12"/>
        <v>0</v>
      </c>
      <c r="Q132" s="18">
        <f t="shared" si="13"/>
        <v>0</v>
      </c>
      <c r="R132" s="18">
        <f t="shared" si="14"/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98"/>
    </row>
    <row r="133" spans="1:25" s="66" customFormat="1" ht="46.5" customHeight="1">
      <c r="A133" s="43"/>
      <c r="B133" s="16"/>
      <c r="C133" s="16"/>
      <c r="D133" s="18"/>
      <c r="E133" s="67" t="s">
        <v>498</v>
      </c>
      <c r="F133" s="24"/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18">
        <f t="shared" si="12"/>
        <v>0</v>
      </c>
      <c r="Q133" s="18">
        <f t="shared" si="13"/>
        <v>0</v>
      </c>
      <c r="R133" s="18">
        <f t="shared" si="14"/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98"/>
    </row>
    <row r="134" spans="1:25" s="66" customFormat="1" ht="12.75" customHeight="1">
      <c r="A134" s="43"/>
      <c r="B134" s="16"/>
      <c r="C134" s="16"/>
      <c r="D134" s="18"/>
      <c r="E134" s="17" t="s">
        <v>429</v>
      </c>
      <c r="F134" s="16" t="s">
        <v>428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18">
        <f t="shared" si="12"/>
        <v>0</v>
      </c>
      <c r="Q134" s="18">
        <f t="shared" si="13"/>
        <v>0</v>
      </c>
      <c r="R134" s="18">
        <f t="shared" si="14"/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98"/>
    </row>
    <row r="135" spans="1:25" s="66" customFormat="1" ht="21" customHeight="1">
      <c r="A135" s="43"/>
      <c r="B135" s="16"/>
      <c r="C135" s="16"/>
      <c r="D135" s="18"/>
      <c r="E135" s="67" t="s">
        <v>499</v>
      </c>
      <c r="F135" s="24"/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18">
        <f t="shared" si="12"/>
        <v>0</v>
      </c>
      <c r="Q135" s="18">
        <f t="shared" si="13"/>
        <v>0</v>
      </c>
      <c r="R135" s="18">
        <f t="shared" si="14"/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98"/>
    </row>
    <row r="136" spans="1:25" s="66" customFormat="1" ht="12.75" customHeight="1">
      <c r="A136" s="43"/>
      <c r="B136" s="16"/>
      <c r="C136" s="16"/>
      <c r="D136" s="18"/>
      <c r="E136" s="17" t="s">
        <v>429</v>
      </c>
      <c r="F136" s="16" t="s">
        <v>428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18">
        <f t="shared" si="12"/>
        <v>0</v>
      </c>
      <c r="Q136" s="18">
        <f t="shared" si="13"/>
        <v>0</v>
      </c>
      <c r="R136" s="18">
        <f t="shared" si="14"/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98"/>
    </row>
    <row r="137" spans="1:25" s="66" customFormat="1" ht="25.5" customHeight="1">
      <c r="A137" s="43" t="s">
        <v>227</v>
      </c>
      <c r="B137" s="16" t="s">
        <v>212</v>
      </c>
      <c r="C137" s="16" t="s">
        <v>197</v>
      </c>
      <c r="D137" s="18" t="s">
        <v>181</v>
      </c>
      <c r="E137" s="67" t="s">
        <v>228</v>
      </c>
      <c r="F137" s="24"/>
      <c r="G137" s="24">
        <v>82573.3</v>
      </c>
      <c r="H137" s="24">
        <v>8587.3</v>
      </c>
      <c r="I137" s="24">
        <v>73986</v>
      </c>
      <c r="J137" s="19">
        <v>32641</v>
      </c>
      <c r="K137" s="25">
        <v>9350</v>
      </c>
      <c r="L137" s="25">
        <v>23291</v>
      </c>
      <c r="M137" s="18">
        <f>SUM(N137:O137)</f>
        <v>83000</v>
      </c>
      <c r="N137" s="18">
        <v>10000</v>
      </c>
      <c r="O137" s="18">
        <v>73000</v>
      </c>
      <c r="P137" s="18">
        <f t="shared" si="12"/>
        <v>50359</v>
      </c>
      <c r="Q137" s="18">
        <f t="shared" si="13"/>
        <v>650</v>
      </c>
      <c r="R137" s="18">
        <f t="shared" si="14"/>
        <v>49709</v>
      </c>
      <c r="S137" s="18">
        <f>SUM(T137:U137)</f>
        <v>87000</v>
      </c>
      <c r="T137" s="18">
        <v>10000</v>
      </c>
      <c r="U137" s="18">
        <v>77000</v>
      </c>
      <c r="V137" s="18">
        <f>SUM(W137:X137)</f>
        <v>72000</v>
      </c>
      <c r="W137" s="18">
        <v>15000</v>
      </c>
      <c r="X137" s="18">
        <v>57000</v>
      </c>
      <c r="Y137" s="98"/>
    </row>
    <row r="138" spans="1:25" s="66" customFormat="1" ht="18" customHeight="1">
      <c r="A138" s="43"/>
      <c r="B138" s="16"/>
      <c r="C138" s="16"/>
      <c r="D138" s="18"/>
      <c r="E138" s="17" t="s">
        <v>186</v>
      </c>
      <c r="F138" s="18"/>
      <c r="G138" s="19"/>
      <c r="H138" s="19"/>
      <c r="I138" s="19"/>
      <c r="J138" s="19"/>
      <c r="K138" s="25"/>
      <c r="L138" s="25"/>
      <c r="M138" s="18"/>
      <c r="N138" s="18"/>
      <c r="O138" s="18"/>
      <c r="P138" s="18">
        <f t="shared" si="12"/>
        <v>0</v>
      </c>
      <c r="Q138" s="18">
        <f t="shared" si="13"/>
        <v>0</v>
      </c>
      <c r="R138" s="18">
        <f t="shared" si="14"/>
        <v>0</v>
      </c>
      <c r="S138" s="18"/>
      <c r="T138" s="18"/>
      <c r="U138" s="18"/>
      <c r="V138" s="18"/>
      <c r="W138" s="18"/>
      <c r="X138" s="18"/>
      <c r="Y138" s="98"/>
    </row>
    <row r="139" spans="1:25" s="66" customFormat="1" ht="21.75" customHeight="1">
      <c r="A139" s="43" t="s">
        <v>229</v>
      </c>
      <c r="B139" s="16" t="s">
        <v>212</v>
      </c>
      <c r="C139" s="16" t="s">
        <v>197</v>
      </c>
      <c r="D139" s="16" t="s">
        <v>184</v>
      </c>
      <c r="E139" s="17" t="s">
        <v>230</v>
      </c>
      <c r="F139" s="18"/>
      <c r="G139" s="24">
        <v>82573.3</v>
      </c>
      <c r="H139" s="24">
        <v>8587.3</v>
      </c>
      <c r="I139" s="24">
        <v>73986</v>
      </c>
      <c r="J139" s="25">
        <v>32641</v>
      </c>
      <c r="K139" s="25">
        <v>9350</v>
      </c>
      <c r="L139" s="25">
        <v>23291</v>
      </c>
      <c r="M139" s="18">
        <f>SUM(N139:O139)</f>
        <v>83000</v>
      </c>
      <c r="N139" s="18">
        <v>10000</v>
      </c>
      <c r="O139" s="18">
        <v>73000</v>
      </c>
      <c r="P139" s="18">
        <f t="shared" si="12"/>
        <v>50359</v>
      </c>
      <c r="Q139" s="18">
        <f t="shared" si="13"/>
        <v>650</v>
      </c>
      <c r="R139" s="18">
        <f t="shared" si="14"/>
        <v>49709</v>
      </c>
      <c r="S139" s="18">
        <f>SUM(T139:U139)</f>
        <v>87000</v>
      </c>
      <c r="T139" s="18">
        <v>10000</v>
      </c>
      <c r="U139" s="18">
        <v>77000</v>
      </c>
      <c r="V139" s="18">
        <f>SUM(W139:X139)</f>
        <v>72000</v>
      </c>
      <c r="W139" s="18">
        <v>15000</v>
      </c>
      <c r="X139" s="18">
        <v>57000</v>
      </c>
      <c r="Y139" s="98"/>
    </row>
    <row r="140" spans="1:25" s="66" customFormat="1" ht="20.25" customHeight="1">
      <c r="A140" s="43"/>
      <c r="B140" s="16"/>
      <c r="C140" s="16"/>
      <c r="D140" s="18"/>
      <c r="E140" s="17" t="s">
        <v>5</v>
      </c>
      <c r="F140" s="18"/>
      <c r="G140" s="19"/>
      <c r="H140" s="19"/>
      <c r="I140" s="19"/>
      <c r="J140" s="19"/>
      <c r="K140" s="19"/>
      <c r="L140" s="19"/>
      <c r="M140" s="18"/>
      <c r="N140" s="18"/>
      <c r="O140" s="18"/>
      <c r="P140" s="18">
        <f aca="true" t="shared" si="17" ref="P140:P204">M140-J140</f>
        <v>0</v>
      </c>
      <c r="Q140" s="18">
        <f t="shared" si="13"/>
        <v>0</v>
      </c>
      <c r="R140" s="18">
        <f t="shared" si="14"/>
        <v>0</v>
      </c>
      <c r="S140" s="18"/>
      <c r="T140" s="18"/>
      <c r="U140" s="18"/>
      <c r="V140" s="18"/>
      <c r="W140" s="18"/>
      <c r="X140" s="18"/>
      <c r="Y140" s="98"/>
    </row>
    <row r="141" spans="1:25" s="66" customFormat="1" ht="25.5" customHeight="1">
      <c r="A141" s="43"/>
      <c r="B141" s="16"/>
      <c r="C141" s="16"/>
      <c r="D141" s="18"/>
      <c r="E141" s="67" t="s">
        <v>500</v>
      </c>
      <c r="F141" s="24"/>
      <c r="G141" s="24">
        <v>8587.3</v>
      </c>
      <c r="H141" s="24">
        <v>8587.3</v>
      </c>
      <c r="I141" s="24">
        <v>0</v>
      </c>
      <c r="J141" s="25">
        <v>0</v>
      </c>
      <c r="K141" s="25">
        <v>0</v>
      </c>
      <c r="L141" s="25">
        <v>0</v>
      </c>
      <c r="M141" s="18">
        <v>10000</v>
      </c>
      <c r="N141" s="18">
        <v>10000</v>
      </c>
      <c r="O141" s="18">
        <v>0</v>
      </c>
      <c r="P141" s="18">
        <f t="shared" si="17"/>
        <v>10000</v>
      </c>
      <c r="Q141" s="18">
        <f t="shared" si="13"/>
        <v>10000</v>
      </c>
      <c r="R141" s="18">
        <f t="shared" si="14"/>
        <v>0</v>
      </c>
      <c r="S141" s="18">
        <v>10000</v>
      </c>
      <c r="T141" s="18">
        <v>10000</v>
      </c>
      <c r="U141" s="18">
        <v>0</v>
      </c>
      <c r="V141" s="18">
        <f>SUM(W141:X141)</f>
        <v>15000</v>
      </c>
      <c r="W141" s="18">
        <v>15000</v>
      </c>
      <c r="X141" s="18">
        <v>0</v>
      </c>
      <c r="Y141" s="98"/>
    </row>
    <row r="142" spans="1:25" s="66" customFormat="1" ht="25.5" customHeight="1">
      <c r="A142" s="43"/>
      <c r="B142" s="16"/>
      <c r="C142" s="16"/>
      <c r="D142" s="18"/>
      <c r="E142" s="67" t="s">
        <v>633</v>
      </c>
      <c r="F142" s="16">
        <v>4239</v>
      </c>
      <c r="G142" s="24">
        <v>164.2</v>
      </c>
      <c r="H142" s="24">
        <v>164.2</v>
      </c>
      <c r="I142" s="24">
        <v>0</v>
      </c>
      <c r="J142" s="25">
        <v>350</v>
      </c>
      <c r="K142" s="28">
        <v>350</v>
      </c>
      <c r="L142" s="25">
        <v>0</v>
      </c>
      <c r="M142" s="25">
        <v>0</v>
      </c>
      <c r="N142" s="25">
        <v>0</v>
      </c>
      <c r="O142" s="25">
        <v>0</v>
      </c>
      <c r="P142" s="18">
        <f t="shared" si="17"/>
        <v>-350</v>
      </c>
      <c r="Q142" s="18">
        <f t="shared" si="13"/>
        <v>-350</v>
      </c>
      <c r="R142" s="18">
        <f t="shared" si="14"/>
        <v>0</v>
      </c>
      <c r="S142" s="18"/>
      <c r="T142" s="18"/>
      <c r="U142" s="18"/>
      <c r="V142" s="18"/>
      <c r="W142" s="18"/>
      <c r="X142" s="18"/>
      <c r="Y142" s="98"/>
    </row>
    <row r="143" spans="1:25" s="66" customFormat="1" ht="25.5" customHeight="1">
      <c r="A143" s="43"/>
      <c r="B143" s="16"/>
      <c r="C143" s="16"/>
      <c r="D143" s="18"/>
      <c r="E143" s="17" t="s">
        <v>389</v>
      </c>
      <c r="F143" s="16" t="s">
        <v>388</v>
      </c>
      <c r="G143" s="19">
        <v>7823.2</v>
      </c>
      <c r="H143" s="19">
        <v>7823.2</v>
      </c>
      <c r="I143" s="24">
        <v>0</v>
      </c>
      <c r="J143" s="25">
        <v>9000</v>
      </c>
      <c r="K143" s="25">
        <v>9000</v>
      </c>
      <c r="L143" s="25">
        <v>0</v>
      </c>
      <c r="M143" s="18">
        <v>10000</v>
      </c>
      <c r="N143" s="18">
        <v>10000</v>
      </c>
      <c r="O143" s="18">
        <v>0</v>
      </c>
      <c r="P143" s="18">
        <f t="shared" si="17"/>
        <v>1000</v>
      </c>
      <c r="Q143" s="18">
        <f t="shared" si="13"/>
        <v>1000</v>
      </c>
      <c r="R143" s="18">
        <f t="shared" si="14"/>
        <v>0</v>
      </c>
      <c r="S143" s="18">
        <v>10000</v>
      </c>
      <c r="T143" s="18">
        <v>10000</v>
      </c>
      <c r="U143" s="18">
        <v>0</v>
      </c>
      <c r="V143" s="18">
        <f>SUM(W143:X143)</f>
        <v>15000</v>
      </c>
      <c r="W143" s="18">
        <v>15000</v>
      </c>
      <c r="X143" s="18">
        <v>0</v>
      </c>
      <c r="Y143" s="98"/>
    </row>
    <row r="144" spans="1:25" s="66" customFormat="1" ht="17.25" customHeight="1">
      <c r="A144" s="43"/>
      <c r="B144" s="16"/>
      <c r="C144" s="16"/>
      <c r="D144" s="18"/>
      <c r="E144" s="17" t="s">
        <v>649</v>
      </c>
      <c r="F144" s="16">
        <v>4264</v>
      </c>
      <c r="G144" s="25">
        <v>600</v>
      </c>
      <c r="H144" s="25">
        <v>600</v>
      </c>
      <c r="I144" s="24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8"/>
      <c r="R144" s="18"/>
      <c r="S144" s="18"/>
      <c r="T144" s="18"/>
      <c r="U144" s="18"/>
      <c r="V144" s="18"/>
      <c r="W144" s="18"/>
      <c r="X144" s="18"/>
      <c r="Y144" s="98"/>
    </row>
    <row r="145" spans="1:25" s="66" customFormat="1" ht="18" customHeight="1">
      <c r="A145" s="43"/>
      <c r="B145" s="16"/>
      <c r="C145" s="16"/>
      <c r="D145" s="18"/>
      <c r="E145" s="67" t="s">
        <v>501</v>
      </c>
      <c r="F145" s="24"/>
      <c r="G145" s="24">
        <v>73986</v>
      </c>
      <c r="H145" s="24">
        <v>0</v>
      </c>
      <c r="I145" s="24">
        <v>73986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18">
        <f t="shared" si="13"/>
        <v>0</v>
      </c>
      <c r="R145" s="18">
        <f t="shared" si="14"/>
        <v>0</v>
      </c>
      <c r="S145" s="18">
        <v>77000</v>
      </c>
      <c r="T145" s="18">
        <v>0</v>
      </c>
      <c r="U145" s="18">
        <v>77000</v>
      </c>
      <c r="V145" s="18">
        <v>57000</v>
      </c>
      <c r="W145" s="18">
        <v>0</v>
      </c>
      <c r="X145" s="18">
        <v>57000</v>
      </c>
      <c r="Y145" s="98"/>
    </row>
    <row r="146" spans="1:25" s="66" customFormat="1" ht="27.75" customHeight="1">
      <c r="A146" s="43"/>
      <c r="B146" s="16"/>
      <c r="C146" s="16"/>
      <c r="D146" s="18"/>
      <c r="E146" s="17" t="s">
        <v>429</v>
      </c>
      <c r="F146" s="16" t="s">
        <v>428</v>
      </c>
      <c r="G146" s="30">
        <v>72986</v>
      </c>
      <c r="H146" s="24">
        <v>0</v>
      </c>
      <c r="I146" s="30">
        <v>72986</v>
      </c>
      <c r="J146" s="25">
        <v>22291</v>
      </c>
      <c r="K146" s="25">
        <v>0</v>
      </c>
      <c r="L146" s="25">
        <v>22291</v>
      </c>
      <c r="M146" s="18">
        <v>70000</v>
      </c>
      <c r="N146" s="18">
        <v>0</v>
      </c>
      <c r="O146" s="18">
        <v>70000</v>
      </c>
      <c r="P146" s="18">
        <f t="shared" si="17"/>
        <v>47709</v>
      </c>
      <c r="Q146" s="18">
        <f aca="true" t="shared" si="18" ref="Q146:Q209">N146-K146</f>
        <v>0</v>
      </c>
      <c r="R146" s="18">
        <f aca="true" t="shared" si="19" ref="R146:R209">O146-L146</f>
        <v>47709</v>
      </c>
      <c r="S146" s="18">
        <v>75000</v>
      </c>
      <c r="T146" s="18">
        <v>0</v>
      </c>
      <c r="U146" s="18">
        <v>75000</v>
      </c>
      <c r="V146" s="18">
        <v>55000</v>
      </c>
      <c r="W146" s="18">
        <v>0</v>
      </c>
      <c r="X146" s="18">
        <v>55000</v>
      </c>
      <c r="Y146" s="98"/>
    </row>
    <row r="147" spans="1:25" s="66" customFormat="1" ht="18" customHeight="1">
      <c r="A147" s="43"/>
      <c r="B147" s="16"/>
      <c r="C147" s="16"/>
      <c r="D147" s="18"/>
      <c r="E147" s="63" t="s">
        <v>439</v>
      </c>
      <c r="F147" s="16" t="s">
        <v>438</v>
      </c>
      <c r="G147" s="30">
        <v>1000</v>
      </c>
      <c r="H147" s="24">
        <v>0</v>
      </c>
      <c r="I147" s="30">
        <v>1000</v>
      </c>
      <c r="J147" s="25">
        <v>1000</v>
      </c>
      <c r="K147" s="25">
        <v>0</v>
      </c>
      <c r="L147" s="25">
        <v>1000</v>
      </c>
      <c r="M147" s="18">
        <v>3000</v>
      </c>
      <c r="N147" s="18">
        <v>0</v>
      </c>
      <c r="O147" s="18">
        <v>3000</v>
      </c>
      <c r="P147" s="18">
        <f t="shared" si="17"/>
        <v>2000</v>
      </c>
      <c r="Q147" s="18">
        <f t="shared" si="18"/>
        <v>0</v>
      </c>
      <c r="R147" s="18">
        <f t="shared" si="19"/>
        <v>2000</v>
      </c>
      <c r="S147" s="18">
        <v>2000</v>
      </c>
      <c r="T147" s="18">
        <v>0</v>
      </c>
      <c r="U147" s="18">
        <v>2000</v>
      </c>
      <c r="V147" s="18">
        <v>2000</v>
      </c>
      <c r="W147" s="18">
        <v>0</v>
      </c>
      <c r="X147" s="18">
        <v>2000</v>
      </c>
      <c r="Y147" s="98"/>
    </row>
    <row r="148" spans="1:25" s="66" customFormat="1" ht="25.5" customHeight="1">
      <c r="A148" s="43"/>
      <c r="B148" s="16"/>
      <c r="C148" s="16"/>
      <c r="D148" s="18"/>
      <c r="E148" s="67" t="s">
        <v>502</v>
      </c>
      <c r="F148" s="24"/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18">
        <f t="shared" si="17"/>
        <v>0</v>
      </c>
      <c r="Q148" s="18">
        <f t="shared" si="18"/>
        <v>0</v>
      </c>
      <c r="R148" s="18">
        <f t="shared" si="19"/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98"/>
    </row>
    <row r="149" spans="1:25" s="66" customFormat="1" ht="18" customHeight="1">
      <c r="A149" s="43"/>
      <c r="B149" s="16"/>
      <c r="C149" s="16"/>
      <c r="D149" s="18"/>
      <c r="E149" s="17" t="s">
        <v>389</v>
      </c>
      <c r="F149" s="16" t="s">
        <v>388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18">
        <f t="shared" si="17"/>
        <v>0</v>
      </c>
      <c r="Q149" s="18">
        <f t="shared" si="18"/>
        <v>0</v>
      </c>
      <c r="R149" s="18">
        <f t="shared" si="19"/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98"/>
    </row>
    <row r="150" spans="1:25" s="66" customFormat="1" ht="25.5" customHeight="1">
      <c r="A150" s="43"/>
      <c r="B150" s="16"/>
      <c r="C150" s="16"/>
      <c r="D150" s="18"/>
      <c r="E150" s="67" t="s">
        <v>503</v>
      </c>
      <c r="F150" s="24"/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18">
        <f t="shared" si="17"/>
        <v>0</v>
      </c>
      <c r="Q150" s="18">
        <f t="shared" si="18"/>
        <v>0</v>
      </c>
      <c r="R150" s="18">
        <f t="shared" si="19"/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98"/>
    </row>
    <row r="151" spans="1:25" s="66" customFormat="1" ht="18" customHeight="1">
      <c r="A151" s="43"/>
      <c r="B151" s="16"/>
      <c r="C151" s="16"/>
      <c r="D151" s="18"/>
      <c r="E151" s="17" t="s">
        <v>389</v>
      </c>
      <c r="F151" s="16" t="s">
        <v>388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18">
        <f t="shared" si="17"/>
        <v>0</v>
      </c>
      <c r="Q151" s="18">
        <f t="shared" si="18"/>
        <v>0</v>
      </c>
      <c r="R151" s="18">
        <f t="shared" si="19"/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98"/>
    </row>
    <row r="152" spans="1:25" s="66" customFormat="1" ht="18" customHeight="1">
      <c r="A152" s="43"/>
      <c r="B152" s="16"/>
      <c r="C152" s="16"/>
      <c r="D152" s="18"/>
      <c r="E152" s="17" t="s">
        <v>429</v>
      </c>
      <c r="F152" s="16" t="s">
        <v>428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18">
        <f t="shared" si="17"/>
        <v>0</v>
      </c>
      <c r="Q152" s="18">
        <f t="shared" si="18"/>
        <v>0</v>
      </c>
      <c r="R152" s="18">
        <f t="shared" si="19"/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98"/>
    </row>
    <row r="153" spans="1:25" s="66" customFormat="1" ht="25.5" customHeight="1">
      <c r="A153" s="43"/>
      <c r="B153" s="16"/>
      <c r="C153" s="16"/>
      <c r="D153" s="18"/>
      <c r="E153" s="67" t="s">
        <v>504</v>
      </c>
      <c r="F153" s="24"/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18">
        <f t="shared" si="17"/>
        <v>0</v>
      </c>
      <c r="Q153" s="18">
        <f t="shared" si="18"/>
        <v>0</v>
      </c>
      <c r="R153" s="18">
        <f t="shared" si="19"/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98"/>
    </row>
    <row r="154" spans="1:25" s="66" customFormat="1" ht="18" customHeight="1">
      <c r="A154" s="43"/>
      <c r="B154" s="16"/>
      <c r="C154" s="16"/>
      <c r="D154" s="18"/>
      <c r="E154" s="17" t="s">
        <v>429</v>
      </c>
      <c r="F154" s="16" t="s">
        <v>428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18">
        <f t="shared" si="17"/>
        <v>0</v>
      </c>
      <c r="Q154" s="18">
        <f t="shared" si="18"/>
        <v>0</v>
      </c>
      <c r="R154" s="18">
        <f t="shared" si="19"/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98"/>
    </row>
    <row r="155" spans="1:25" s="66" customFormat="1" ht="22.5" customHeight="1">
      <c r="A155" s="43"/>
      <c r="B155" s="16"/>
      <c r="C155" s="16"/>
      <c r="D155" s="18"/>
      <c r="E155" s="67" t="s">
        <v>505</v>
      </c>
      <c r="F155" s="24"/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18">
        <f t="shared" si="17"/>
        <v>0</v>
      </c>
      <c r="Q155" s="18">
        <f t="shared" si="18"/>
        <v>0</v>
      </c>
      <c r="R155" s="18">
        <f t="shared" si="19"/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98"/>
    </row>
    <row r="156" spans="1:25" s="66" customFormat="1" ht="17.25" customHeight="1">
      <c r="A156" s="43"/>
      <c r="B156" s="16"/>
      <c r="C156" s="16"/>
      <c r="D156" s="18"/>
      <c r="E156" s="17" t="s">
        <v>422</v>
      </c>
      <c r="F156" s="16" t="s">
        <v>423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18">
        <f t="shared" si="17"/>
        <v>0</v>
      </c>
      <c r="Q156" s="18">
        <f t="shared" si="18"/>
        <v>0</v>
      </c>
      <c r="R156" s="18">
        <f t="shared" si="19"/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98"/>
    </row>
    <row r="157" spans="1:25" s="66" customFormat="1" ht="27" customHeight="1">
      <c r="A157" s="43"/>
      <c r="B157" s="16"/>
      <c r="C157" s="16"/>
      <c r="D157" s="18"/>
      <c r="E157" s="17" t="s">
        <v>429</v>
      </c>
      <c r="F157" s="16" t="s">
        <v>428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18">
        <f t="shared" si="17"/>
        <v>0</v>
      </c>
      <c r="Q157" s="18">
        <f t="shared" si="18"/>
        <v>0</v>
      </c>
      <c r="R157" s="18">
        <f t="shared" si="19"/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98"/>
    </row>
    <row r="158" spans="1:25" s="66" customFormat="1" ht="18.75" customHeight="1">
      <c r="A158" s="43"/>
      <c r="B158" s="16"/>
      <c r="C158" s="16"/>
      <c r="D158" s="18"/>
      <c r="E158" s="67" t="s">
        <v>506</v>
      </c>
      <c r="F158" s="24"/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18">
        <f t="shared" si="17"/>
        <v>0</v>
      </c>
      <c r="Q158" s="18">
        <f t="shared" si="18"/>
        <v>0</v>
      </c>
      <c r="R158" s="18">
        <f t="shared" si="19"/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98"/>
    </row>
    <row r="159" spans="1:25" s="66" customFormat="1" ht="16.5" customHeight="1">
      <c r="A159" s="43"/>
      <c r="B159" s="16"/>
      <c r="C159" s="16"/>
      <c r="D159" s="18"/>
      <c r="E159" s="17" t="s">
        <v>361</v>
      </c>
      <c r="F159" s="16" t="s">
        <v>360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18">
        <f t="shared" si="17"/>
        <v>0</v>
      </c>
      <c r="Q159" s="18">
        <f t="shared" si="18"/>
        <v>0</v>
      </c>
      <c r="R159" s="18">
        <f t="shared" si="19"/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98"/>
    </row>
    <row r="160" spans="1:25" s="66" customFormat="1" ht="20.25" customHeight="1">
      <c r="A160" s="43"/>
      <c r="B160" s="16"/>
      <c r="C160" s="16"/>
      <c r="D160" s="18"/>
      <c r="E160" s="17" t="s">
        <v>429</v>
      </c>
      <c r="F160" s="16" t="s">
        <v>428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18">
        <f t="shared" si="17"/>
        <v>0</v>
      </c>
      <c r="Q160" s="18">
        <f t="shared" si="18"/>
        <v>0</v>
      </c>
      <c r="R160" s="18">
        <f t="shared" si="19"/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98"/>
    </row>
    <row r="161" spans="1:25" s="66" customFormat="1" ht="21.75" customHeight="1">
      <c r="A161" s="43"/>
      <c r="B161" s="16"/>
      <c r="C161" s="16"/>
      <c r="D161" s="18"/>
      <c r="E161" s="67" t="s">
        <v>507</v>
      </c>
      <c r="F161" s="24"/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18">
        <f t="shared" si="17"/>
        <v>0</v>
      </c>
      <c r="Q161" s="18">
        <f t="shared" si="18"/>
        <v>0</v>
      </c>
      <c r="R161" s="18">
        <f t="shared" si="19"/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98"/>
    </row>
    <row r="162" spans="1:25" s="66" customFormat="1" ht="30" customHeight="1">
      <c r="A162" s="43"/>
      <c r="B162" s="16"/>
      <c r="C162" s="16"/>
      <c r="D162" s="18"/>
      <c r="E162" s="17" t="s">
        <v>389</v>
      </c>
      <c r="F162" s="16" t="s">
        <v>388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18">
        <f t="shared" si="17"/>
        <v>0</v>
      </c>
      <c r="Q162" s="18">
        <f t="shared" si="18"/>
        <v>0</v>
      </c>
      <c r="R162" s="18">
        <f t="shared" si="19"/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98"/>
    </row>
    <row r="163" spans="1:25" s="66" customFormat="1" ht="21" customHeight="1">
      <c r="A163" s="43"/>
      <c r="B163" s="16"/>
      <c r="C163" s="16"/>
      <c r="D163" s="18"/>
      <c r="E163" s="17" t="s">
        <v>427</v>
      </c>
      <c r="F163" s="16" t="s">
        <v>426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18">
        <f t="shared" si="17"/>
        <v>0</v>
      </c>
      <c r="Q163" s="18">
        <f t="shared" si="18"/>
        <v>0</v>
      </c>
      <c r="R163" s="18">
        <f t="shared" si="19"/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98"/>
    </row>
    <row r="164" spans="1:25" s="66" customFormat="1" ht="23.25" customHeight="1">
      <c r="A164" s="43"/>
      <c r="B164" s="16"/>
      <c r="C164" s="16"/>
      <c r="D164" s="18"/>
      <c r="E164" s="17" t="s">
        <v>429</v>
      </c>
      <c r="F164" s="16" t="s">
        <v>428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18">
        <f t="shared" si="17"/>
        <v>0</v>
      </c>
      <c r="Q164" s="18">
        <f t="shared" si="18"/>
        <v>0</v>
      </c>
      <c r="R164" s="18">
        <f t="shared" si="19"/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98"/>
    </row>
    <row r="165" spans="1:25" s="66" customFormat="1" ht="18.75" customHeight="1">
      <c r="A165" s="43"/>
      <c r="B165" s="16"/>
      <c r="C165" s="16"/>
      <c r="D165" s="18"/>
      <c r="E165" s="67" t="s">
        <v>508</v>
      </c>
      <c r="F165" s="24"/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18">
        <f t="shared" si="17"/>
        <v>0</v>
      </c>
      <c r="Q165" s="18">
        <f t="shared" si="18"/>
        <v>0</v>
      </c>
      <c r="R165" s="18">
        <f t="shared" si="19"/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98"/>
    </row>
    <row r="166" spans="1:25" s="66" customFormat="1" ht="25.5" customHeight="1">
      <c r="A166" s="43"/>
      <c r="B166" s="16"/>
      <c r="C166" s="16"/>
      <c r="D166" s="18"/>
      <c r="E166" s="17" t="s">
        <v>384</v>
      </c>
      <c r="F166" s="16" t="s">
        <v>385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18">
        <f t="shared" si="17"/>
        <v>0</v>
      </c>
      <c r="Q166" s="18">
        <f t="shared" si="18"/>
        <v>0</v>
      </c>
      <c r="R166" s="18">
        <f t="shared" si="19"/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98"/>
    </row>
    <row r="167" spans="1:25" s="66" customFormat="1" ht="29.25" customHeight="1">
      <c r="A167" s="43"/>
      <c r="B167" s="16"/>
      <c r="C167" s="16"/>
      <c r="D167" s="18"/>
      <c r="E167" s="17" t="s">
        <v>389</v>
      </c>
      <c r="F167" s="16" t="s">
        <v>388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18">
        <f t="shared" si="17"/>
        <v>0</v>
      </c>
      <c r="Q167" s="18">
        <f t="shared" si="18"/>
        <v>0</v>
      </c>
      <c r="R167" s="18">
        <f t="shared" si="19"/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98"/>
    </row>
    <row r="168" spans="1:25" s="66" customFormat="1" ht="18.75" customHeight="1">
      <c r="A168" s="43"/>
      <c r="B168" s="16"/>
      <c r="C168" s="16"/>
      <c r="D168" s="18"/>
      <c r="E168" s="67" t="s">
        <v>509</v>
      </c>
      <c r="F168" s="24"/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18">
        <f t="shared" si="17"/>
        <v>0</v>
      </c>
      <c r="Q168" s="18">
        <f t="shared" si="18"/>
        <v>0</v>
      </c>
      <c r="R168" s="18">
        <f t="shared" si="19"/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98"/>
    </row>
    <row r="169" spans="1:25" s="66" customFormat="1" ht="28.5" customHeight="1">
      <c r="A169" s="43"/>
      <c r="B169" s="16"/>
      <c r="C169" s="16"/>
      <c r="D169" s="18"/>
      <c r="E169" s="17" t="s">
        <v>402</v>
      </c>
      <c r="F169" s="16" t="s">
        <v>403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18">
        <f t="shared" si="17"/>
        <v>0</v>
      </c>
      <c r="Q169" s="18">
        <f t="shared" si="18"/>
        <v>0</v>
      </c>
      <c r="R169" s="18">
        <f t="shared" si="19"/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98"/>
    </row>
    <row r="170" spans="1:25" s="66" customFormat="1" ht="16.5" customHeight="1">
      <c r="A170" s="43"/>
      <c r="B170" s="16"/>
      <c r="C170" s="16"/>
      <c r="D170" s="18"/>
      <c r="E170" s="17" t="s">
        <v>422</v>
      </c>
      <c r="F170" s="16" t="s">
        <v>423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18">
        <f t="shared" si="17"/>
        <v>0</v>
      </c>
      <c r="Q170" s="18">
        <f t="shared" si="18"/>
        <v>0</v>
      </c>
      <c r="R170" s="18">
        <f t="shared" si="19"/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98"/>
    </row>
    <row r="171" spans="1:25" s="66" customFormat="1" ht="19.5" customHeight="1">
      <c r="A171" s="43"/>
      <c r="B171" s="16"/>
      <c r="C171" s="16"/>
      <c r="D171" s="18"/>
      <c r="E171" s="67" t="s">
        <v>510</v>
      </c>
      <c r="F171" s="24"/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18">
        <f t="shared" si="17"/>
        <v>0</v>
      </c>
      <c r="Q171" s="18">
        <f t="shared" si="18"/>
        <v>0</v>
      </c>
      <c r="R171" s="18">
        <f t="shared" si="19"/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98"/>
    </row>
    <row r="172" spans="1:25" s="66" customFormat="1" ht="29.25" customHeight="1">
      <c r="A172" s="43"/>
      <c r="B172" s="16"/>
      <c r="C172" s="16"/>
      <c r="D172" s="18"/>
      <c r="E172" s="17" t="s">
        <v>427</v>
      </c>
      <c r="F172" s="16" t="s">
        <v>426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18">
        <f t="shared" si="17"/>
        <v>0</v>
      </c>
      <c r="Q172" s="18">
        <f t="shared" si="18"/>
        <v>0</v>
      </c>
      <c r="R172" s="18">
        <f t="shared" si="19"/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98"/>
    </row>
    <row r="173" spans="1:25" s="66" customFormat="1" ht="57.75" customHeight="1">
      <c r="A173" s="43"/>
      <c r="B173" s="16"/>
      <c r="C173" s="16"/>
      <c r="D173" s="18"/>
      <c r="E173" s="67" t="s">
        <v>511</v>
      </c>
      <c r="F173" s="24"/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18">
        <f t="shared" si="17"/>
        <v>0</v>
      </c>
      <c r="Q173" s="18">
        <f t="shared" si="18"/>
        <v>0</v>
      </c>
      <c r="R173" s="18">
        <f t="shared" si="19"/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98"/>
    </row>
    <row r="174" spans="1:25" s="66" customFormat="1" ht="18" customHeight="1">
      <c r="A174" s="43"/>
      <c r="B174" s="16"/>
      <c r="C174" s="16"/>
      <c r="D174" s="18"/>
      <c r="E174" s="17" t="s">
        <v>422</v>
      </c>
      <c r="F174" s="16" t="s">
        <v>423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18">
        <f t="shared" si="17"/>
        <v>0</v>
      </c>
      <c r="Q174" s="18">
        <f t="shared" si="18"/>
        <v>0</v>
      </c>
      <c r="R174" s="18">
        <f t="shared" si="19"/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98"/>
    </row>
    <row r="175" spans="1:25" s="66" customFormat="1" ht="29.25" customHeight="1">
      <c r="A175" s="43"/>
      <c r="B175" s="16"/>
      <c r="C175" s="16"/>
      <c r="D175" s="18"/>
      <c r="E175" s="67" t="s">
        <v>512</v>
      </c>
      <c r="F175" s="24"/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18">
        <f t="shared" si="17"/>
        <v>0</v>
      </c>
      <c r="Q175" s="18">
        <f t="shared" si="18"/>
        <v>0</v>
      </c>
      <c r="R175" s="18">
        <f t="shared" si="19"/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98"/>
    </row>
    <row r="176" spans="1:25" s="66" customFormat="1" ht="10.5">
      <c r="A176" s="43"/>
      <c r="B176" s="16"/>
      <c r="C176" s="16"/>
      <c r="D176" s="18"/>
      <c r="E176" s="17" t="s">
        <v>359</v>
      </c>
      <c r="F176" s="16" t="s">
        <v>358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18">
        <f t="shared" si="17"/>
        <v>0</v>
      </c>
      <c r="Q176" s="18">
        <f t="shared" si="18"/>
        <v>0</v>
      </c>
      <c r="R176" s="18">
        <f t="shared" si="19"/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98"/>
    </row>
    <row r="177" spans="1:25" s="66" customFormat="1" ht="15.75" customHeight="1">
      <c r="A177" s="43"/>
      <c r="B177" s="16"/>
      <c r="C177" s="16"/>
      <c r="D177" s="18"/>
      <c r="E177" s="17" t="s">
        <v>384</v>
      </c>
      <c r="F177" s="16" t="s">
        <v>385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18">
        <f t="shared" si="17"/>
        <v>0</v>
      </c>
      <c r="Q177" s="18">
        <f t="shared" si="18"/>
        <v>0</v>
      </c>
      <c r="R177" s="18">
        <f t="shared" si="19"/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98"/>
    </row>
    <row r="178" spans="1:25" s="66" customFormat="1" ht="23.25" customHeight="1">
      <c r="A178" s="43"/>
      <c r="B178" s="16"/>
      <c r="C178" s="16"/>
      <c r="D178" s="18"/>
      <c r="E178" s="17" t="s">
        <v>389</v>
      </c>
      <c r="F178" s="16" t="s">
        <v>388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18">
        <f t="shared" si="17"/>
        <v>0</v>
      </c>
      <c r="Q178" s="18">
        <f t="shared" si="18"/>
        <v>0</v>
      </c>
      <c r="R178" s="18">
        <f t="shared" si="19"/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98"/>
    </row>
    <row r="179" spans="1:25" s="66" customFormat="1" ht="12.75" customHeight="1">
      <c r="A179" s="43"/>
      <c r="B179" s="16"/>
      <c r="C179" s="16"/>
      <c r="D179" s="18"/>
      <c r="E179" s="17" t="s">
        <v>422</v>
      </c>
      <c r="F179" s="16" t="s">
        <v>423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18">
        <f t="shared" si="17"/>
        <v>0</v>
      </c>
      <c r="Q179" s="18">
        <f t="shared" si="18"/>
        <v>0</v>
      </c>
      <c r="R179" s="18">
        <f t="shared" si="19"/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98"/>
    </row>
    <row r="180" spans="1:25" s="66" customFormat="1" ht="20.25" customHeight="1">
      <c r="A180" s="43"/>
      <c r="B180" s="16"/>
      <c r="C180" s="16"/>
      <c r="D180" s="18"/>
      <c r="E180" s="17" t="s">
        <v>434</v>
      </c>
      <c r="F180" s="16" t="s">
        <v>435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18">
        <f t="shared" si="17"/>
        <v>0</v>
      </c>
      <c r="Q180" s="18">
        <f t="shared" si="18"/>
        <v>0</v>
      </c>
      <c r="R180" s="18">
        <f t="shared" si="19"/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98"/>
    </row>
    <row r="181" spans="1:25" s="66" customFormat="1" ht="12.75" customHeight="1">
      <c r="A181" s="43"/>
      <c r="B181" s="16"/>
      <c r="C181" s="16"/>
      <c r="D181" s="18"/>
      <c r="E181" s="63" t="s">
        <v>439</v>
      </c>
      <c r="F181" s="16" t="s">
        <v>438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18">
        <f t="shared" si="17"/>
        <v>0</v>
      </c>
      <c r="Q181" s="18">
        <f t="shared" si="18"/>
        <v>0</v>
      </c>
      <c r="R181" s="18">
        <f t="shared" si="19"/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98"/>
    </row>
    <row r="182" spans="1:25" s="66" customFormat="1" ht="48" customHeight="1">
      <c r="A182" s="43"/>
      <c r="B182" s="16"/>
      <c r="C182" s="16"/>
      <c r="D182" s="18"/>
      <c r="E182" s="67" t="s">
        <v>513</v>
      </c>
      <c r="F182" s="24"/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18">
        <f t="shared" si="17"/>
        <v>0</v>
      </c>
      <c r="Q182" s="18">
        <f t="shared" si="18"/>
        <v>0</v>
      </c>
      <c r="R182" s="18">
        <f t="shared" si="19"/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98"/>
    </row>
    <row r="183" spans="1:25" s="66" customFormat="1" ht="29.25" customHeight="1">
      <c r="A183" s="43"/>
      <c r="B183" s="16"/>
      <c r="C183" s="16"/>
      <c r="D183" s="18"/>
      <c r="E183" s="17" t="s">
        <v>422</v>
      </c>
      <c r="F183" s="16" t="s">
        <v>423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18">
        <f t="shared" si="17"/>
        <v>0</v>
      </c>
      <c r="Q183" s="18">
        <f t="shared" si="18"/>
        <v>0</v>
      </c>
      <c r="R183" s="18">
        <f t="shared" si="19"/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98"/>
    </row>
    <row r="184" spans="1:25" s="66" customFormat="1" ht="48.75" customHeight="1">
      <c r="A184" s="43"/>
      <c r="B184" s="16"/>
      <c r="C184" s="16"/>
      <c r="D184" s="18"/>
      <c r="E184" s="67" t="s">
        <v>514</v>
      </c>
      <c r="F184" s="24"/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18">
        <f t="shared" si="17"/>
        <v>0</v>
      </c>
      <c r="Q184" s="18">
        <f t="shared" si="18"/>
        <v>0</v>
      </c>
      <c r="R184" s="18">
        <f t="shared" si="19"/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98"/>
    </row>
    <row r="185" spans="1:25" s="66" customFormat="1" ht="18" customHeight="1">
      <c r="A185" s="43"/>
      <c r="B185" s="16"/>
      <c r="C185" s="16"/>
      <c r="D185" s="18"/>
      <c r="E185" s="17" t="s">
        <v>422</v>
      </c>
      <c r="F185" s="16" t="s">
        <v>423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18">
        <f t="shared" si="17"/>
        <v>0</v>
      </c>
      <c r="Q185" s="18">
        <f t="shared" si="18"/>
        <v>0</v>
      </c>
      <c r="R185" s="18">
        <f t="shared" si="19"/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98"/>
    </row>
    <row r="186" spans="1:25" s="66" customFormat="1" ht="29.25" customHeight="1">
      <c r="A186" s="43" t="s">
        <v>231</v>
      </c>
      <c r="B186" s="16" t="s">
        <v>212</v>
      </c>
      <c r="C186" s="16" t="s">
        <v>197</v>
      </c>
      <c r="D186" s="16" t="s">
        <v>197</v>
      </c>
      <c r="E186" s="17" t="s">
        <v>232</v>
      </c>
      <c r="F186" s="18"/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18">
        <f t="shared" si="17"/>
        <v>0</v>
      </c>
      <c r="Q186" s="18">
        <f t="shared" si="18"/>
        <v>0</v>
      </c>
      <c r="R186" s="18">
        <f t="shared" si="19"/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98"/>
    </row>
    <row r="187" spans="1:25" s="66" customFormat="1" ht="15" customHeight="1">
      <c r="A187" s="43"/>
      <c r="B187" s="16"/>
      <c r="C187" s="16"/>
      <c r="D187" s="18"/>
      <c r="E187" s="17" t="s">
        <v>5</v>
      </c>
      <c r="F187" s="18"/>
      <c r="G187" s="24"/>
      <c r="H187" s="24"/>
      <c r="I187" s="24"/>
      <c r="J187" s="24"/>
      <c r="K187" s="24"/>
      <c r="L187" s="24"/>
      <c r="M187" s="18"/>
      <c r="N187" s="18"/>
      <c r="O187" s="18"/>
      <c r="P187" s="18">
        <f t="shared" si="17"/>
        <v>0</v>
      </c>
      <c r="Q187" s="18">
        <f t="shared" si="18"/>
        <v>0</v>
      </c>
      <c r="R187" s="18">
        <f t="shared" si="19"/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98"/>
    </row>
    <row r="188" spans="1:25" s="66" customFormat="1" ht="29.25" customHeight="1">
      <c r="A188" s="43"/>
      <c r="B188" s="16"/>
      <c r="C188" s="16"/>
      <c r="D188" s="18"/>
      <c r="E188" s="67" t="s">
        <v>515</v>
      </c>
      <c r="F188" s="24"/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18">
        <f t="shared" si="17"/>
        <v>0</v>
      </c>
      <c r="Q188" s="18">
        <f t="shared" si="18"/>
        <v>0</v>
      </c>
      <c r="R188" s="18">
        <f t="shared" si="19"/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98"/>
    </row>
    <row r="189" spans="1:25" s="66" customFormat="1" ht="22.5" customHeight="1">
      <c r="A189" s="43"/>
      <c r="B189" s="16"/>
      <c r="C189" s="16"/>
      <c r="D189" s="18"/>
      <c r="E189" s="17" t="s">
        <v>387</v>
      </c>
      <c r="F189" s="16" t="s">
        <v>386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18">
        <f t="shared" si="17"/>
        <v>0</v>
      </c>
      <c r="Q189" s="18">
        <f t="shared" si="18"/>
        <v>0</v>
      </c>
      <c r="R189" s="18">
        <f t="shared" si="19"/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98"/>
    </row>
    <row r="190" spans="1:25" s="66" customFormat="1" ht="21" customHeight="1">
      <c r="A190" s="43"/>
      <c r="B190" s="16"/>
      <c r="C190" s="16"/>
      <c r="D190" s="18"/>
      <c r="E190" s="17" t="s">
        <v>434</v>
      </c>
      <c r="F190" s="16" t="s">
        <v>435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18">
        <f t="shared" si="17"/>
        <v>0</v>
      </c>
      <c r="Q190" s="18">
        <f t="shared" si="18"/>
        <v>0</v>
      </c>
      <c r="R190" s="18">
        <f t="shared" si="19"/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98"/>
    </row>
    <row r="191" spans="1:25" s="66" customFormat="1" ht="42" customHeight="1">
      <c r="A191" s="43"/>
      <c r="B191" s="16"/>
      <c r="C191" s="16"/>
      <c r="D191" s="18"/>
      <c r="E191" s="67" t="s">
        <v>516</v>
      </c>
      <c r="F191" s="24"/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18">
        <f t="shared" si="17"/>
        <v>0</v>
      </c>
      <c r="Q191" s="18">
        <f t="shared" si="18"/>
        <v>0</v>
      </c>
      <c r="R191" s="18">
        <f t="shared" si="19"/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98"/>
    </row>
    <row r="192" spans="1:25" s="66" customFormat="1" ht="29.25" customHeight="1">
      <c r="A192" s="43"/>
      <c r="B192" s="16"/>
      <c r="C192" s="16"/>
      <c r="D192" s="18"/>
      <c r="E192" s="17" t="s">
        <v>402</v>
      </c>
      <c r="F192" s="16" t="s">
        <v>403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18">
        <f t="shared" si="17"/>
        <v>0</v>
      </c>
      <c r="Q192" s="18">
        <f t="shared" si="18"/>
        <v>0</v>
      </c>
      <c r="R192" s="18">
        <f t="shared" si="19"/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98"/>
    </row>
    <row r="193" spans="1:25" s="66" customFormat="1" ht="25.5" customHeight="1">
      <c r="A193" s="43"/>
      <c r="B193" s="16"/>
      <c r="C193" s="16"/>
      <c r="D193" s="18"/>
      <c r="E193" s="67" t="s">
        <v>517</v>
      </c>
      <c r="F193" s="24"/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18">
        <f t="shared" si="17"/>
        <v>0</v>
      </c>
      <c r="Q193" s="18">
        <f t="shared" si="18"/>
        <v>0</v>
      </c>
      <c r="R193" s="18">
        <f t="shared" si="19"/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98"/>
    </row>
    <row r="194" spans="1:25" s="66" customFormat="1" ht="29.25" customHeight="1">
      <c r="A194" s="43"/>
      <c r="B194" s="16"/>
      <c r="C194" s="16"/>
      <c r="D194" s="18"/>
      <c r="E194" s="17" t="s">
        <v>402</v>
      </c>
      <c r="F194" s="16" t="s">
        <v>403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18">
        <f t="shared" si="17"/>
        <v>0</v>
      </c>
      <c r="Q194" s="18">
        <f t="shared" si="18"/>
        <v>0</v>
      </c>
      <c r="R194" s="18">
        <f t="shared" si="19"/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98"/>
    </row>
    <row r="195" spans="1:25" s="66" customFormat="1" ht="48.75" customHeight="1">
      <c r="A195" s="43"/>
      <c r="B195" s="16"/>
      <c r="C195" s="16"/>
      <c r="D195" s="18"/>
      <c r="E195" s="67" t="s">
        <v>518</v>
      </c>
      <c r="F195" s="24"/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18">
        <f t="shared" si="17"/>
        <v>0</v>
      </c>
      <c r="Q195" s="18">
        <f t="shared" si="18"/>
        <v>0</v>
      </c>
      <c r="R195" s="18">
        <f t="shared" si="19"/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98"/>
    </row>
    <row r="196" spans="1:25" s="66" customFormat="1" ht="18.75" customHeight="1">
      <c r="A196" s="43"/>
      <c r="B196" s="16"/>
      <c r="C196" s="16"/>
      <c r="D196" s="18"/>
      <c r="E196" s="17" t="s">
        <v>422</v>
      </c>
      <c r="F196" s="16" t="s">
        <v>423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18">
        <f t="shared" si="17"/>
        <v>0</v>
      </c>
      <c r="Q196" s="18">
        <f t="shared" si="18"/>
        <v>0</v>
      </c>
      <c r="R196" s="18">
        <f t="shared" si="19"/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98"/>
    </row>
    <row r="197" spans="1:25" s="66" customFormat="1" ht="36.75" customHeight="1">
      <c r="A197" s="43"/>
      <c r="B197" s="16"/>
      <c r="C197" s="16"/>
      <c r="D197" s="18"/>
      <c r="E197" s="67" t="s">
        <v>519</v>
      </c>
      <c r="F197" s="24"/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18">
        <f t="shared" si="17"/>
        <v>0</v>
      </c>
      <c r="Q197" s="18">
        <f t="shared" si="18"/>
        <v>0</v>
      </c>
      <c r="R197" s="18">
        <f t="shared" si="19"/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98"/>
    </row>
    <row r="198" spans="1:25" s="66" customFormat="1" ht="17.25" customHeight="1">
      <c r="A198" s="43"/>
      <c r="B198" s="16"/>
      <c r="C198" s="16"/>
      <c r="D198" s="18"/>
      <c r="E198" s="17" t="s">
        <v>422</v>
      </c>
      <c r="F198" s="16" t="s">
        <v>423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18">
        <f t="shared" si="17"/>
        <v>0</v>
      </c>
      <c r="Q198" s="18">
        <f t="shared" si="18"/>
        <v>0</v>
      </c>
      <c r="R198" s="18">
        <f t="shared" si="19"/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98"/>
    </row>
    <row r="199" spans="1:25" s="66" customFormat="1" ht="25.5" customHeight="1">
      <c r="A199" s="43"/>
      <c r="B199" s="16"/>
      <c r="C199" s="16"/>
      <c r="D199" s="18"/>
      <c r="E199" s="67" t="s">
        <v>520</v>
      </c>
      <c r="F199" s="24"/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18">
        <f t="shared" si="17"/>
        <v>0</v>
      </c>
      <c r="Q199" s="18">
        <f t="shared" si="18"/>
        <v>0</v>
      </c>
      <c r="R199" s="18">
        <f t="shared" si="19"/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98"/>
    </row>
    <row r="200" spans="1:25" s="66" customFormat="1" ht="12.75" customHeight="1">
      <c r="A200" s="43"/>
      <c r="B200" s="16"/>
      <c r="C200" s="16"/>
      <c r="D200" s="18"/>
      <c r="E200" s="17" t="s">
        <v>429</v>
      </c>
      <c r="F200" s="16" t="s">
        <v>428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18">
        <f t="shared" si="17"/>
        <v>0</v>
      </c>
      <c r="Q200" s="18">
        <f t="shared" si="18"/>
        <v>0</v>
      </c>
      <c r="R200" s="18">
        <f t="shared" si="19"/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98"/>
    </row>
    <row r="201" spans="1:25" s="66" customFormat="1" ht="43.5" customHeight="1">
      <c r="A201" s="43"/>
      <c r="B201" s="16"/>
      <c r="C201" s="16"/>
      <c r="D201" s="18"/>
      <c r="E201" s="67" t="s">
        <v>521</v>
      </c>
      <c r="F201" s="24"/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18">
        <f t="shared" si="17"/>
        <v>0</v>
      </c>
      <c r="Q201" s="18">
        <f t="shared" si="18"/>
        <v>0</v>
      </c>
      <c r="R201" s="18">
        <f t="shared" si="19"/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98"/>
    </row>
    <row r="202" spans="1:25" s="66" customFormat="1" ht="12.75" customHeight="1">
      <c r="A202" s="43"/>
      <c r="B202" s="16"/>
      <c r="C202" s="16"/>
      <c r="D202" s="18"/>
      <c r="E202" s="17" t="s">
        <v>422</v>
      </c>
      <c r="F202" s="16" t="s">
        <v>423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18">
        <f t="shared" si="17"/>
        <v>0</v>
      </c>
      <c r="Q202" s="18">
        <f t="shared" si="18"/>
        <v>0</v>
      </c>
      <c r="R202" s="18">
        <f t="shared" si="19"/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98"/>
    </row>
    <row r="203" spans="1:25" s="66" customFormat="1" ht="25.5" customHeight="1">
      <c r="A203" s="43"/>
      <c r="B203" s="16"/>
      <c r="C203" s="16"/>
      <c r="D203" s="18"/>
      <c r="E203" s="67" t="s">
        <v>522</v>
      </c>
      <c r="F203" s="24"/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18">
        <f t="shared" si="17"/>
        <v>0</v>
      </c>
      <c r="Q203" s="18">
        <f t="shared" si="18"/>
        <v>0</v>
      </c>
      <c r="R203" s="18">
        <f t="shared" si="19"/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98"/>
    </row>
    <row r="204" spans="1:25" s="66" customFormat="1" ht="21" customHeight="1">
      <c r="A204" s="43"/>
      <c r="B204" s="16"/>
      <c r="C204" s="16"/>
      <c r="D204" s="18"/>
      <c r="E204" s="17" t="s">
        <v>422</v>
      </c>
      <c r="F204" s="16" t="s">
        <v>423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18">
        <f t="shared" si="17"/>
        <v>0</v>
      </c>
      <c r="Q204" s="18">
        <f t="shared" si="18"/>
        <v>0</v>
      </c>
      <c r="R204" s="18">
        <f t="shared" si="19"/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98"/>
    </row>
    <row r="205" spans="1:25" s="66" customFormat="1" ht="21" customHeight="1">
      <c r="A205" s="43" t="s">
        <v>233</v>
      </c>
      <c r="B205" s="16" t="s">
        <v>212</v>
      </c>
      <c r="C205" s="16" t="s">
        <v>234</v>
      </c>
      <c r="D205" s="18" t="s">
        <v>181</v>
      </c>
      <c r="E205" s="67" t="s">
        <v>235</v>
      </c>
      <c r="F205" s="24"/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18">
        <f aca="true" t="shared" si="20" ref="P205:P268">M205-J205</f>
        <v>0</v>
      </c>
      <c r="Q205" s="18">
        <f t="shared" si="18"/>
        <v>0</v>
      </c>
      <c r="R205" s="18">
        <f t="shared" si="19"/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98"/>
    </row>
    <row r="206" spans="1:25" s="66" customFormat="1" ht="21" customHeight="1">
      <c r="A206" s="43"/>
      <c r="B206" s="16"/>
      <c r="C206" s="16"/>
      <c r="D206" s="18"/>
      <c r="E206" s="17" t="s">
        <v>186</v>
      </c>
      <c r="F206" s="18"/>
      <c r="G206" s="19"/>
      <c r="H206" s="19"/>
      <c r="I206" s="19"/>
      <c r="J206" s="19"/>
      <c r="K206" s="19"/>
      <c r="L206" s="19"/>
      <c r="M206" s="18"/>
      <c r="N206" s="18"/>
      <c r="O206" s="18"/>
      <c r="P206" s="18">
        <f t="shared" si="20"/>
        <v>0</v>
      </c>
      <c r="Q206" s="18">
        <f t="shared" si="18"/>
        <v>0</v>
      </c>
      <c r="R206" s="18">
        <f t="shared" si="19"/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98"/>
    </row>
    <row r="207" spans="1:25" s="66" customFormat="1" ht="21" customHeight="1">
      <c r="A207" s="43" t="s">
        <v>236</v>
      </c>
      <c r="B207" s="16" t="s">
        <v>212</v>
      </c>
      <c r="C207" s="16" t="s">
        <v>234</v>
      </c>
      <c r="D207" s="16" t="s">
        <v>190</v>
      </c>
      <c r="E207" s="17" t="s">
        <v>237</v>
      </c>
      <c r="F207" s="18"/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18">
        <f t="shared" si="20"/>
        <v>0</v>
      </c>
      <c r="Q207" s="18">
        <f t="shared" si="18"/>
        <v>0</v>
      </c>
      <c r="R207" s="18">
        <f t="shared" si="19"/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98"/>
    </row>
    <row r="208" spans="1:25" s="66" customFormat="1" ht="25.5" customHeight="1">
      <c r="A208" s="43"/>
      <c r="B208" s="16"/>
      <c r="C208" s="16"/>
      <c r="D208" s="18"/>
      <c r="E208" s="17" t="s">
        <v>5</v>
      </c>
      <c r="F208" s="18"/>
      <c r="G208" s="24"/>
      <c r="H208" s="24"/>
      <c r="I208" s="24"/>
      <c r="J208" s="24"/>
      <c r="K208" s="24"/>
      <c r="L208" s="24"/>
      <c r="M208" s="18"/>
      <c r="N208" s="18"/>
      <c r="O208" s="18"/>
      <c r="P208" s="18">
        <f t="shared" si="20"/>
        <v>0</v>
      </c>
      <c r="Q208" s="18">
        <f t="shared" si="18"/>
        <v>0</v>
      </c>
      <c r="R208" s="18">
        <f t="shared" si="19"/>
        <v>0</v>
      </c>
      <c r="S208" s="18"/>
      <c r="T208" s="18"/>
      <c r="U208" s="18"/>
      <c r="V208" s="18"/>
      <c r="W208" s="18"/>
      <c r="X208" s="18"/>
      <c r="Y208" s="98"/>
    </row>
    <row r="209" spans="1:25" s="66" customFormat="1" ht="12.75" customHeight="1">
      <c r="A209" s="43"/>
      <c r="B209" s="16"/>
      <c r="C209" s="16"/>
      <c r="D209" s="18"/>
      <c r="E209" s="67" t="s">
        <v>523</v>
      </c>
      <c r="F209" s="24"/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18">
        <f t="shared" si="20"/>
        <v>0</v>
      </c>
      <c r="Q209" s="18">
        <f t="shared" si="18"/>
        <v>0</v>
      </c>
      <c r="R209" s="18">
        <f t="shared" si="19"/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98"/>
    </row>
    <row r="210" spans="1:25" s="66" customFormat="1" ht="12.75" customHeight="1">
      <c r="A210" s="43"/>
      <c r="B210" s="16"/>
      <c r="C210" s="16"/>
      <c r="D210" s="18"/>
      <c r="E210" s="17" t="s">
        <v>379</v>
      </c>
      <c r="F210" s="16" t="s">
        <v>378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18">
        <f t="shared" si="20"/>
        <v>0</v>
      </c>
      <c r="Q210" s="18">
        <f aca="true" t="shared" si="21" ref="Q210:Q273">N210-K210</f>
        <v>0</v>
      </c>
      <c r="R210" s="18">
        <f aca="true" t="shared" si="22" ref="R210:R273">O210-L210</f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98"/>
    </row>
    <row r="211" spans="1:25" s="66" customFormat="1" ht="12.75" customHeight="1">
      <c r="A211" s="43"/>
      <c r="B211" s="16"/>
      <c r="C211" s="16"/>
      <c r="D211" s="18"/>
      <c r="E211" s="17" t="s">
        <v>384</v>
      </c>
      <c r="F211" s="16" t="s">
        <v>385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18">
        <f t="shared" si="20"/>
        <v>0</v>
      </c>
      <c r="Q211" s="18">
        <f t="shared" si="21"/>
        <v>0</v>
      </c>
      <c r="R211" s="18">
        <f t="shared" si="22"/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98"/>
    </row>
    <row r="212" spans="1:25" s="66" customFormat="1" ht="25.5" customHeight="1">
      <c r="A212" s="43"/>
      <c r="B212" s="16"/>
      <c r="C212" s="16"/>
      <c r="D212" s="18"/>
      <c r="E212" s="17" t="s">
        <v>398</v>
      </c>
      <c r="F212" s="16" t="s">
        <v>399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18">
        <f t="shared" si="20"/>
        <v>0</v>
      </c>
      <c r="Q212" s="18">
        <f t="shared" si="21"/>
        <v>0</v>
      </c>
      <c r="R212" s="18">
        <f t="shared" si="22"/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98"/>
    </row>
    <row r="213" spans="1:25" s="66" customFormat="1" ht="21" customHeight="1">
      <c r="A213" s="43"/>
      <c r="B213" s="16"/>
      <c r="C213" s="16"/>
      <c r="D213" s="18"/>
      <c r="E213" s="17" t="s">
        <v>427</v>
      </c>
      <c r="F213" s="16" t="s">
        <v>426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18">
        <f t="shared" si="20"/>
        <v>0</v>
      </c>
      <c r="Q213" s="18">
        <f t="shared" si="21"/>
        <v>0</v>
      </c>
      <c r="R213" s="18">
        <f t="shared" si="22"/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98"/>
    </row>
    <row r="214" spans="1:25" s="66" customFormat="1" ht="30" customHeight="1">
      <c r="A214" s="43" t="s">
        <v>238</v>
      </c>
      <c r="B214" s="16" t="s">
        <v>212</v>
      </c>
      <c r="C214" s="16" t="s">
        <v>239</v>
      </c>
      <c r="D214" s="18" t="s">
        <v>181</v>
      </c>
      <c r="E214" s="67" t="s">
        <v>240</v>
      </c>
      <c r="F214" s="24"/>
      <c r="G214" s="31" t="s">
        <v>672</v>
      </c>
      <c r="H214" s="24">
        <v>0</v>
      </c>
      <c r="I214" s="31" t="s">
        <v>644</v>
      </c>
      <c r="J214" s="32" t="s">
        <v>652</v>
      </c>
      <c r="K214" s="24">
        <v>0</v>
      </c>
      <c r="L214" s="32" t="s">
        <v>653</v>
      </c>
      <c r="M214" s="18">
        <v>-80000</v>
      </c>
      <c r="N214" s="18">
        <v>0</v>
      </c>
      <c r="O214" s="18">
        <v>-80000</v>
      </c>
      <c r="P214" s="18" t="e">
        <f t="shared" si="20"/>
        <v>#VALUE!</v>
      </c>
      <c r="Q214" s="18">
        <f t="shared" si="21"/>
        <v>0</v>
      </c>
      <c r="R214" s="18">
        <f t="shared" si="22"/>
        <v>-18000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98"/>
    </row>
    <row r="215" spans="1:25" s="66" customFormat="1" ht="12.75" customHeight="1">
      <c r="A215" s="43"/>
      <c r="B215" s="16"/>
      <c r="C215" s="16"/>
      <c r="D215" s="18"/>
      <c r="E215" s="17" t="s">
        <v>186</v>
      </c>
      <c r="F215" s="18"/>
      <c r="G215" s="19"/>
      <c r="H215" s="19"/>
      <c r="I215" s="19"/>
      <c r="J215" s="19"/>
      <c r="K215" s="19"/>
      <c r="L215" s="19"/>
      <c r="M215" s="18"/>
      <c r="N215" s="18"/>
      <c r="O215" s="18"/>
      <c r="P215" s="18">
        <f t="shared" si="20"/>
        <v>0</v>
      </c>
      <c r="Q215" s="18">
        <f t="shared" si="21"/>
        <v>0</v>
      </c>
      <c r="R215" s="18">
        <f t="shared" si="22"/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98"/>
    </row>
    <row r="216" spans="1:25" s="66" customFormat="1" ht="25.5" customHeight="1">
      <c r="A216" s="43" t="s">
        <v>241</v>
      </c>
      <c r="B216" s="16" t="s">
        <v>212</v>
      </c>
      <c r="C216" s="16" t="s">
        <v>239</v>
      </c>
      <c r="D216" s="16" t="s">
        <v>184</v>
      </c>
      <c r="E216" s="17" t="s">
        <v>240</v>
      </c>
      <c r="F216" s="18"/>
      <c r="G216" s="24" t="s">
        <v>644</v>
      </c>
      <c r="H216" s="24">
        <v>0</v>
      </c>
      <c r="I216" s="24" t="s">
        <v>644</v>
      </c>
      <c r="J216" s="32" t="s">
        <v>652</v>
      </c>
      <c r="K216" s="24">
        <v>0</v>
      </c>
      <c r="L216" s="32" t="s">
        <v>653</v>
      </c>
      <c r="M216" s="18">
        <v>-80000</v>
      </c>
      <c r="N216" s="18">
        <v>0</v>
      </c>
      <c r="O216" s="18">
        <v>-80000</v>
      </c>
      <c r="P216" s="18" t="e">
        <f t="shared" si="20"/>
        <v>#VALUE!</v>
      </c>
      <c r="Q216" s="18">
        <f t="shared" si="21"/>
        <v>0</v>
      </c>
      <c r="R216" s="18">
        <f t="shared" si="22"/>
        <v>-18000</v>
      </c>
      <c r="S216" s="18">
        <v>-30000</v>
      </c>
      <c r="T216" s="18">
        <v>0</v>
      </c>
      <c r="U216" s="18">
        <v>-30000</v>
      </c>
      <c r="V216" s="18">
        <v>0</v>
      </c>
      <c r="W216" s="18">
        <v>0</v>
      </c>
      <c r="X216" s="18">
        <v>0</v>
      </c>
      <c r="Y216" s="98"/>
    </row>
    <row r="217" spans="1:25" s="66" customFormat="1" ht="18" customHeight="1">
      <c r="A217" s="43"/>
      <c r="B217" s="16"/>
      <c r="C217" s="16"/>
      <c r="D217" s="18"/>
      <c r="E217" s="17" t="s">
        <v>5</v>
      </c>
      <c r="F217" s="18"/>
      <c r="G217" s="19"/>
      <c r="H217" s="19"/>
      <c r="I217" s="19"/>
      <c r="J217" s="19"/>
      <c r="K217" s="19"/>
      <c r="L217" s="19"/>
      <c r="M217" s="18"/>
      <c r="N217" s="18"/>
      <c r="O217" s="18"/>
      <c r="P217" s="18">
        <f t="shared" si="20"/>
        <v>0</v>
      </c>
      <c r="Q217" s="18">
        <f t="shared" si="21"/>
        <v>0</v>
      </c>
      <c r="R217" s="18">
        <f t="shared" si="22"/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98"/>
    </row>
    <row r="218" spans="1:25" s="66" customFormat="1" ht="25.5" customHeight="1">
      <c r="A218" s="43"/>
      <c r="B218" s="16"/>
      <c r="C218" s="16"/>
      <c r="D218" s="18"/>
      <c r="E218" s="67" t="s">
        <v>524</v>
      </c>
      <c r="F218" s="24"/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18">
        <f t="shared" si="20"/>
        <v>0</v>
      </c>
      <c r="Q218" s="18">
        <f t="shared" si="21"/>
        <v>0</v>
      </c>
      <c r="R218" s="18">
        <f t="shared" si="22"/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98"/>
    </row>
    <row r="219" spans="1:25" s="66" customFormat="1" ht="20.25" customHeight="1">
      <c r="A219" s="43"/>
      <c r="B219" s="16"/>
      <c r="C219" s="16"/>
      <c r="D219" s="18"/>
      <c r="E219" s="17" t="s">
        <v>384</v>
      </c>
      <c r="F219" s="16" t="s">
        <v>385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18">
        <f t="shared" si="20"/>
        <v>0</v>
      </c>
      <c r="Q219" s="18">
        <f t="shared" si="21"/>
        <v>0</v>
      </c>
      <c r="R219" s="18">
        <f t="shared" si="22"/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98"/>
    </row>
    <row r="220" spans="1:25" s="66" customFormat="1" ht="49.5" customHeight="1">
      <c r="A220" s="43"/>
      <c r="B220" s="16"/>
      <c r="C220" s="16"/>
      <c r="D220" s="18"/>
      <c r="E220" s="67" t="s">
        <v>525</v>
      </c>
      <c r="F220" s="24"/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18">
        <f t="shared" si="20"/>
        <v>0</v>
      </c>
      <c r="Q220" s="18">
        <f t="shared" si="21"/>
        <v>0</v>
      </c>
      <c r="R220" s="18">
        <f t="shared" si="22"/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98"/>
    </row>
    <row r="221" spans="1:25" s="66" customFormat="1" ht="35.25" customHeight="1">
      <c r="A221" s="43"/>
      <c r="B221" s="16"/>
      <c r="C221" s="16"/>
      <c r="D221" s="18"/>
      <c r="E221" s="17" t="s">
        <v>406</v>
      </c>
      <c r="F221" s="16" t="s">
        <v>407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18">
        <f t="shared" si="20"/>
        <v>0</v>
      </c>
      <c r="Q221" s="18">
        <f t="shared" si="21"/>
        <v>0</v>
      </c>
      <c r="R221" s="18">
        <f t="shared" si="22"/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98"/>
    </row>
    <row r="222" spans="1:25" s="66" customFormat="1" ht="25.5" customHeight="1">
      <c r="A222" s="43"/>
      <c r="B222" s="16"/>
      <c r="C222" s="16"/>
      <c r="D222" s="18"/>
      <c r="E222" s="67" t="s">
        <v>526</v>
      </c>
      <c r="F222" s="24"/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18">
        <f t="shared" si="20"/>
        <v>0</v>
      </c>
      <c r="Q222" s="18">
        <f t="shared" si="21"/>
        <v>0</v>
      </c>
      <c r="R222" s="18">
        <f t="shared" si="22"/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98"/>
    </row>
    <row r="223" spans="1:25" s="66" customFormat="1" ht="21.75" customHeight="1">
      <c r="A223" s="43"/>
      <c r="B223" s="16"/>
      <c r="C223" s="16"/>
      <c r="D223" s="18"/>
      <c r="E223" s="17" t="s">
        <v>402</v>
      </c>
      <c r="F223" s="16" t="s">
        <v>403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18">
        <f t="shared" si="20"/>
        <v>0</v>
      </c>
      <c r="Q223" s="18">
        <f t="shared" si="21"/>
        <v>0</v>
      </c>
      <c r="R223" s="18">
        <f t="shared" si="22"/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98"/>
    </row>
    <row r="224" spans="1:25" s="66" customFormat="1" ht="18.75" customHeight="1">
      <c r="A224" s="43"/>
      <c r="B224" s="16"/>
      <c r="C224" s="16"/>
      <c r="D224" s="18"/>
      <c r="E224" s="67" t="s">
        <v>527</v>
      </c>
      <c r="F224" s="24"/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18">
        <f t="shared" si="20"/>
        <v>0</v>
      </c>
      <c r="Q224" s="18">
        <f t="shared" si="21"/>
        <v>0</v>
      </c>
      <c r="R224" s="18">
        <f t="shared" si="22"/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98"/>
    </row>
    <row r="225" spans="1:25" s="66" customFormat="1" ht="18" customHeight="1">
      <c r="A225" s="43"/>
      <c r="B225" s="16"/>
      <c r="C225" s="16"/>
      <c r="D225" s="18"/>
      <c r="E225" s="17" t="s">
        <v>410</v>
      </c>
      <c r="F225" s="16" t="s">
        <v>411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18">
        <f t="shared" si="20"/>
        <v>0</v>
      </c>
      <c r="Q225" s="18">
        <f t="shared" si="21"/>
        <v>0</v>
      </c>
      <c r="R225" s="18">
        <f t="shared" si="22"/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98"/>
    </row>
    <row r="226" spans="1:25" s="66" customFormat="1" ht="25.5" customHeight="1">
      <c r="A226" s="43"/>
      <c r="B226" s="16"/>
      <c r="C226" s="16"/>
      <c r="D226" s="18"/>
      <c r="E226" s="17" t="s">
        <v>412</v>
      </c>
      <c r="F226" s="16" t="s">
        <v>413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18">
        <f t="shared" si="20"/>
        <v>0</v>
      </c>
      <c r="Q226" s="18">
        <f t="shared" si="21"/>
        <v>0</v>
      </c>
      <c r="R226" s="18">
        <f t="shared" si="22"/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98"/>
    </row>
    <row r="227" spans="1:25" s="66" customFormat="1" ht="19.5" customHeight="1">
      <c r="A227" s="43"/>
      <c r="B227" s="16"/>
      <c r="C227" s="16"/>
      <c r="D227" s="18"/>
      <c r="E227" s="17" t="s">
        <v>418</v>
      </c>
      <c r="F227" s="16" t="s">
        <v>419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18">
        <f t="shared" si="20"/>
        <v>0</v>
      </c>
      <c r="Q227" s="18">
        <f t="shared" si="21"/>
        <v>0</v>
      </c>
      <c r="R227" s="18">
        <f t="shared" si="22"/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98"/>
    </row>
    <row r="228" spans="1:25" s="66" customFormat="1" ht="25.5" customHeight="1">
      <c r="A228" s="43"/>
      <c r="B228" s="16"/>
      <c r="C228" s="16"/>
      <c r="D228" s="18"/>
      <c r="E228" s="67" t="s">
        <v>528</v>
      </c>
      <c r="F228" s="24"/>
      <c r="G228" s="27">
        <v>-259878</v>
      </c>
      <c r="H228" s="24">
        <v>0</v>
      </c>
      <c r="I228" s="27">
        <v>-259878</v>
      </c>
      <c r="J228" s="32" t="s">
        <v>652</v>
      </c>
      <c r="K228" s="24">
        <v>0</v>
      </c>
      <c r="L228" s="33" t="s">
        <v>652</v>
      </c>
      <c r="M228" s="18">
        <v>-80000</v>
      </c>
      <c r="N228" s="18">
        <v>0</v>
      </c>
      <c r="O228" s="18">
        <v>-80000</v>
      </c>
      <c r="P228" s="18" t="e">
        <f t="shared" si="20"/>
        <v>#VALUE!</v>
      </c>
      <c r="Q228" s="18">
        <f t="shared" si="21"/>
        <v>0</v>
      </c>
      <c r="R228" s="18" t="e">
        <f t="shared" si="22"/>
        <v>#VALUE!</v>
      </c>
      <c r="S228" s="18">
        <v>-30000</v>
      </c>
      <c r="T228" s="18">
        <v>0</v>
      </c>
      <c r="U228" s="18">
        <v>-30000</v>
      </c>
      <c r="V228" s="18">
        <v>0</v>
      </c>
      <c r="W228" s="18">
        <v>0</v>
      </c>
      <c r="X228" s="18">
        <v>0</v>
      </c>
      <c r="Y228" s="98"/>
    </row>
    <row r="229" spans="1:25" s="66" customFormat="1" ht="12.75" customHeight="1">
      <c r="A229" s="43"/>
      <c r="B229" s="16"/>
      <c r="C229" s="16"/>
      <c r="D229" s="18"/>
      <c r="E229" s="17" t="s">
        <v>440</v>
      </c>
      <c r="F229" s="16" t="s">
        <v>441</v>
      </c>
      <c r="G229" s="27">
        <v>-2677.6</v>
      </c>
      <c r="H229" s="19">
        <v>0</v>
      </c>
      <c r="I229" s="27">
        <v>-2677.6</v>
      </c>
      <c r="J229" s="25">
        <v>-15000</v>
      </c>
      <c r="K229" s="25">
        <v>0</v>
      </c>
      <c r="L229" s="25">
        <v>-15000</v>
      </c>
      <c r="M229" s="18">
        <v>-30000</v>
      </c>
      <c r="N229" s="18">
        <v>0</v>
      </c>
      <c r="O229" s="18">
        <v>-30000</v>
      </c>
      <c r="P229" s="18">
        <f t="shared" si="20"/>
        <v>-15000</v>
      </c>
      <c r="Q229" s="18">
        <f t="shared" si="21"/>
        <v>0</v>
      </c>
      <c r="R229" s="18">
        <f t="shared" si="22"/>
        <v>-15000</v>
      </c>
      <c r="S229" s="18">
        <v>-10000</v>
      </c>
      <c r="T229" s="18">
        <v>0</v>
      </c>
      <c r="U229" s="18">
        <v>-10000</v>
      </c>
      <c r="V229" s="18">
        <v>0</v>
      </c>
      <c r="W229" s="18">
        <v>0</v>
      </c>
      <c r="X229" s="18">
        <v>0</v>
      </c>
      <c r="Y229" s="98"/>
    </row>
    <row r="230" spans="1:25" s="66" customFormat="1" ht="25.5" customHeight="1">
      <c r="A230" s="43"/>
      <c r="B230" s="16"/>
      <c r="C230" s="16"/>
      <c r="D230" s="18"/>
      <c r="E230" s="17" t="s">
        <v>442</v>
      </c>
      <c r="F230" s="16" t="s">
        <v>443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18">
        <f t="shared" si="20"/>
        <v>0</v>
      </c>
      <c r="Q230" s="18">
        <f t="shared" si="21"/>
        <v>0</v>
      </c>
      <c r="R230" s="18">
        <f t="shared" si="22"/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98"/>
    </row>
    <row r="231" spans="1:25" s="66" customFormat="1" ht="12.75" customHeight="1">
      <c r="A231" s="43"/>
      <c r="B231" s="16"/>
      <c r="C231" s="16"/>
      <c r="D231" s="18"/>
      <c r="E231" s="17" t="s">
        <v>444</v>
      </c>
      <c r="F231" s="16" t="s">
        <v>445</v>
      </c>
      <c r="G231" s="27">
        <v>-257200.4</v>
      </c>
      <c r="H231" s="19">
        <v>0</v>
      </c>
      <c r="I231" s="27">
        <v>-257200.4</v>
      </c>
      <c r="J231" s="25">
        <v>-47000</v>
      </c>
      <c r="K231" s="19">
        <v>0</v>
      </c>
      <c r="L231" s="19">
        <v>-47000</v>
      </c>
      <c r="M231" s="18">
        <v>-50000</v>
      </c>
      <c r="N231" s="18">
        <v>0</v>
      </c>
      <c r="O231" s="18">
        <v>-50000</v>
      </c>
      <c r="P231" s="18">
        <f t="shared" si="20"/>
        <v>-3000</v>
      </c>
      <c r="Q231" s="18">
        <f t="shared" si="21"/>
        <v>0</v>
      </c>
      <c r="R231" s="18">
        <f t="shared" si="22"/>
        <v>-3000</v>
      </c>
      <c r="S231" s="18">
        <v>-20000</v>
      </c>
      <c r="T231" s="18">
        <v>0</v>
      </c>
      <c r="U231" s="18">
        <v>-20000</v>
      </c>
      <c r="V231" s="18">
        <v>0</v>
      </c>
      <c r="W231" s="18">
        <v>0</v>
      </c>
      <c r="X231" s="18">
        <v>0</v>
      </c>
      <c r="Y231" s="98"/>
    </row>
    <row r="232" spans="1:25" s="66" customFormat="1" ht="12.75" customHeight="1">
      <c r="A232" s="43"/>
      <c r="B232" s="16"/>
      <c r="C232" s="16"/>
      <c r="D232" s="18"/>
      <c r="E232" s="67" t="s">
        <v>529</v>
      </c>
      <c r="F232" s="24"/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18">
        <f t="shared" si="20"/>
        <v>0</v>
      </c>
      <c r="Q232" s="18">
        <f t="shared" si="21"/>
        <v>0</v>
      </c>
      <c r="R232" s="18">
        <f t="shared" si="22"/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98"/>
    </row>
    <row r="233" spans="1:25" s="66" customFormat="1" ht="12.75" customHeight="1">
      <c r="A233" s="43"/>
      <c r="B233" s="16"/>
      <c r="C233" s="16"/>
      <c r="D233" s="18"/>
      <c r="E233" s="17" t="s">
        <v>384</v>
      </c>
      <c r="F233" s="16" t="s">
        <v>385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18">
        <f t="shared" si="20"/>
        <v>0</v>
      </c>
      <c r="Q233" s="18">
        <f t="shared" si="21"/>
        <v>0</v>
      </c>
      <c r="R233" s="18">
        <f t="shared" si="22"/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98"/>
    </row>
    <row r="234" spans="1:25" s="66" customFormat="1" ht="25.5" customHeight="1">
      <c r="A234" s="43"/>
      <c r="B234" s="16"/>
      <c r="C234" s="16"/>
      <c r="D234" s="18"/>
      <c r="E234" s="67" t="s">
        <v>530</v>
      </c>
      <c r="F234" s="24"/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18">
        <f t="shared" si="20"/>
        <v>0</v>
      </c>
      <c r="Q234" s="18">
        <f t="shared" si="21"/>
        <v>0</v>
      </c>
      <c r="R234" s="18">
        <f t="shared" si="22"/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98"/>
    </row>
    <row r="235" spans="1:25" s="66" customFormat="1" ht="22.5" customHeight="1">
      <c r="A235" s="43"/>
      <c r="B235" s="16"/>
      <c r="C235" s="16"/>
      <c r="D235" s="18"/>
      <c r="E235" s="17" t="s">
        <v>404</v>
      </c>
      <c r="F235" s="16" t="s">
        <v>405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18">
        <f t="shared" si="20"/>
        <v>0</v>
      </c>
      <c r="Q235" s="18">
        <f t="shared" si="21"/>
        <v>0</v>
      </c>
      <c r="R235" s="18">
        <f t="shared" si="22"/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98"/>
    </row>
    <row r="236" spans="1:25" s="66" customFormat="1" ht="12.75" customHeight="1">
      <c r="A236" s="43"/>
      <c r="B236" s="16"/>
      <c r="C236" s="16"/>
      <c r="D236" s="18"/>
      <c r="E236" s="67" t="s">
        <v>531</v>
      </c>
      <c r="F236" s="24"/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18">
        <f t="shared" si="20"/>
        <v>0</v>
      </c>
      <c r="Q236" s="18">
        <f t="shared" si="21"/>
        <v>0</v>
      </c>
      <c r="R236" s="18">
        <f t="shared" si="22"/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98"/>
    </row>
    <row r="237" spans="1:25" s="66" customFormat="1" ht="25.5" customHeight="1">
      <c r="A237" s="43"/>
      <c r="B237" s="16"/>
      <c r="C237" s="16"/>
      <c r="D237" s="18"/>
      <c r="E237" s="17" t="s">
        <v>379</v>
      </c>
      <c r="F237" s="16" t="s">
        <v>378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18">
        <f t="shared" si="20"/>
        <v>0</v>
      </c>
      <c r="Q237" s="18">
        <f t="shared" si="21"/>
        <v>0</v>
      </c>
      <c r="R237" s="18">
        <f t="shared" si="22"/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98"/>
    </row>
    <row r="238" spans="1:25" s="66" customFormat="1" ht="12.75" customHeight="1">
      <c r="A238" s="43"/>
      <c r="B238" s="16"/>
      <c r="C238" s="16"/>
      <c r="D238" s="18"/>
      <c r="E238" s="17" t="s">
        <v>384</v>
      </c>
      <c r="F238" s="16" t="s">
        <v>385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18">
        <f t="shared" si="20"/>
        <v>0</v>
      </c>
      <c r="Q238" s="18">
        <f t="shared" si="21"/>
        <v>0</v>
      </c>
      <c r="R238" s="18">
        <f t="shared" si="22"/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98"/>
    </row>
    <row r="239" spans="1:25" s="66" customFormat="1" ht="25.5" customHeight="1">
      <c r="A239" s="43"/>
      <c r="B239" s="16"/>
      <c r="C239" s="16"/>
      <c r="D239" s="18"/>
      <c r="E239" s="17" t="s">
        <v>402</v>
      </c>
      <c r="F239" s="16" t="s">
        <v>403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18">
        <f t="shared" si="20"/>
        <v>0</v>
      </c>
      <c r="Q239" s="18">
        <f t="shared" si="21"/>
        <v>0</v>
      </c>
      <c r="R239" s="18">
        <f t="shared" si="22"/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98"/>
    </row>
    <row r="240" spans="1:25" s="66" customFormat="1" ht="27.75" customHeight="1">
      <c r="A240" s="43"/>
      <c r="B240" s="16"/>
      <c r="C240" s="16"/>
      <c r="D240" s="18"/>
      <c r="E240" s="67" t="s">
        <v>532</v>
      </c>
      <c r="F240" s="24"/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18">
        <f t="shared" si="20"/>
        <v>0</v>
      </c>
      <c r="Q240" s="18">
        <f t="shared" si="21"/>
        <v>0</v>
      </c>
      <c r="R240" s="18">
        <f t="shared" si="22"/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98"/>
    </row>
    <row r="241" spans="1:25" s="66" customFormat="1" ht="25.5" customHeight="1">
      <c r="A241" s="43"/>
      <c r="B241" s="16"/>
      <c r="C241" s="16"/>
      <c r="D241" s="18"/>
      <c r="E241" s="17" t="s">
        <v>379</v>
      </c>
      <c r="F241" s="16" t="s">
        <v>378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18">
        <f t="shared" si="20"/>
        <v>0</v>
      </c>
      <c r="Q241" s="18">
        <f t="shared" si="21"/>
        <v>0</v>
      </c>
      <c r="R241" s="18">
        <f t="shared" si="22"/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98"/>
    </row>
    <row r="242" spans="1:25" s="66" customFormat="1" ht="28.5" customHeight="1">
      <c r="A242" s="43"/>
      <c r="B242" s="16"/>
      <c r="C242" s="16"/>
      <c r="D242" s="18"/>
      <c r="E242" s="17" t="s">
        <v>418</v>
      </c>
      <c r="F242" s="16" t="s">
        <v>419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18">
        <f t="shared" si="20"/>
        <v>0</v>
      </c>
      <c r="Q242" s="18">
        <f t="shared" si="21"/>
        <v>0</v>
      </c>
      <c r="R242" s="18">
        <f t="shared" si="22"/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98"/>
    </row>
    <row r="243" spans="1:25" s="66" customFormat="1" ht="25.5" customHeight="1">
      <c r="A243" s="43"/>
      <c r="B243" s="16"/>
      <c r="C243" s="16"/>
      <c r="D243" s="18"/>
      <c r="E243" s="67" t="s">
        <v>533</v>
      </c>
      <c r="F243" s="24"/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18">
        <f t="shared" si="20"/>
        <v>0</v>
      </c>
      <c r="Q243" s="18">
        <f t="shared" si="21"/>
        <v>0</v>
      </c>
      <c r="R243" s="18">
        <f t="shared" si="22"/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98"/>
    </row>
    <row r="244" spans="1:25" s="66" customFormat="1" ht="12.75" customHeight="1">
      <c r="A244" s="43"/>
      <c r="B244" s="16"/>
      <c r="C244" s="16"/>
      <c r="D244" s="18"/>
      <c r="E244" s="17" t="s">
        <v>434</v>
      </c>
      <c r="F244" s="16" t="s">
        <v>435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18">
        <f t="shared" si="20"/>
        <v>0</v>
      </c>
      <c r="Q244" s="18">
        <f t="shared" si="21"/>
        <v>0</v>
      </c>
      <c r="R244" s="18">
        <f t="shared" si="22"/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98"/>
    </row>
    <row r="245" spans="1:25" s="66" customFormat="1" ht="25.5" customHeight="1">
      <c r="A245" s="43"/>
      <c r="B245" s="16"/>
      <c r="C245" s="16"/>
      <c r="D245" s="18"/>
      <c r="E245" s="67" t="s">
        <v>534</v>
      </c>
      <c r="F245" s="24"/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18">
        <f t="shared" si="20"/>
        <v>0</v>
      </c>
      <c r="Q245" s="18">
        <f t="shared" si="21"/>
        <v>0</v>
      </c>
      <c r="R245" s="18">
        <f t="shared" si="22"/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98"/>
    </row>
    <row r="246" spans="1:25" s="66" customFormat="1" ht="12.75" customHeight="1">
      <c r="A246" s="43"/>
      <c r="B246" s="16"/>
      <c r="C246" s="16"/>
      <c r="D246" s="18"/>
      <c r="E246" s="17" t="s">
        <v>422</v>
      </c>
      <c r="F246" s="16" t="s">
        <v>423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18">
        <f t="shared" si="20"/>
        <v>0</v>
      </c>
      <c r="Q246" s="18">
        <f t="shared" si="21"/>
        <v>0</v>
      </c>
      <c r="R246" s="18">
        <f t="shared" si="22"/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98"/>
    </row>
    <row r="247" spans="1:25" s="66" customFormat="1" ht="22.5" customHeight="1">
      <c r="A247" s="43"/>
      <c r="B247" s="16"/>
      <c r="C247" s="16"/>
      <c r="D247" s="18"/>
      <c r="E247" s="67" t="s">
        <v>535</v>
      </c>
      <c r="F247" s="24"/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18">
        <f t="shared" si="20"/>
        <v>0</v>
      </c>
      <c r="Q247" s="18">
        <f t="shared" si="21"/>
        <v>0</v>
      </c>
      <c r="R247" s="18">
        <f t="shared" si="22"/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98"/>
    </row>
    <row r="248" spans="1:25" s="66" customFormat="1" ht="12.75" customHeight="1">
      <c r="A248" s="43"/>
      <c r="B248" s="16"/>
      <c r="C248" s="16"/>
      <c r="D248" s="18"/>
      <c r="E248" s="17" t="s">
        <v>422</v>
      </c>
      <c r="F248" s="16" t="s">
        <v>423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18">
        <f t="shared" si="20"/>
        <v>0</v>
      </c>
      <c r="Q248" s="18">
        <f t="shared" si="21"/>
        <v>0</v>
      </c>
      <c r="R248" s="18">
        <f t="shared" si="22"/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98"/>
    </row>
    <row r="249" spans="1:25" s="66" customFormat="1" ht="25.5" customHeight="1">
      <c r="A249" s="43" t="s">
        <v>242</v>
      </c>
      <c r="B249" s="16" t="s">
        <v>243</v>
      </c>
      <c r="C249" s="16" t="s">
        <v>181</v>
      </c>
      <c r="D249" s="18" t="s">
        <v>181</v>
      </c>
      <c r="E249" s="67" t="s">
        <v>244</v>
      </c>
      <c r="F249" s="24"/>
      <c r="G249" s="24">
        <v>81965.03</v>
      </c>
      <c r="H249" s="24">
        <v>81965.03</v>
      </c>
      <c r="I249" s="24">
        <v>0</v>
      </c>
      <c r="J249" s="24">
        <v>94500</v>
      </c>
      <c r="K249" s="24">
        <v>91000</v>
      </c>
      <c r="L249" s="24">
        <v>3500</v>
      </c>
      <c r="M249" s="18">
        <v>112485</v>
      </c>
      <c r="N249" s="18">
        <v>112485</v>
      </c>
      <c r="O249" s="18">
        <v>0</v>
      </c>
      <c r="P249" s="18">
        <f t="shared" si="20"/>
        <v>17985</v>
      </c>
      <c r="Q249" s="18">
        <f t="shared" si="21"/>
        <v>21485</v>
      </c>
      <c r="R249" s="18">
        <f t="shared" si="22"/>
        <v>-3500</v>
      </c>
      <c r="S249" s="18">
        <v>115330</v>
      </c>
      <c r="T249" s="18">
        <v>115330</v>
      </c>
      <c r="U249" s="18">
        <v>0</v>
      </c>
      <c r="V249" s="18">
        <v>122000</v>
      </c>
      <c r="W249" s="18">
        <v>122000</v>
      </c>
      <c r="X249" s="18">
        <v>0</v>
      </c>
      <c r="Y249" s="98"/>
    </row>
    <row r="250" spans="1:25" s="66" customFormat="1" ht="12.75" customHeight="1">
      <c r="A250" s="43"/>
      <c r="B250" s="16"/>
      <c r="C250" s="16"/>
      <c r="D250" s="18"/>
      <c r="E250" s="17" t="s">
        <v>5</v>
      </c>
      <c r="F250" s="18"/>
      <c r="G250" s="19"/>
      <c r="H250" s="19"/>
      <c r="I250" s="19"/>
      <c r="J250" s="19"/>
      <c r="K250" s="19"/>
      <c r="L250" s="19"/>
      <c r="M250" s="18">
        <v>109485</v>
      </c>
      <c r="N250" s="18">
        <v>109485</v>
      </c>
      <c r="O250" s="18"/>
      <c r="P250" s="18">
        <f t="shared" si="20"/>
        <v>109485</v>
      </c>
      <c r="Q250" s="18">
        <f t="shared" si="21"/>
        <v>109485</v>
      </c>
      <c r="R250" s="18">
        <f t="shared" si="22"/>
        <v>0</v>
      </c>
      <c r="S250" s="18"/>
      <c r="T250" s="18"/>
      <c r="U250" s="18"/>
      <c r="V250" s="18"/>
      <c r="W250" s="18"/>
      <c r="X250" s="18"/>
      <c r="Y250" s="98"/>
    </row>
    <row r="251" spans="1:25" s="66" customFormat="1" ht="12.75" customHeight="1">
      <c r="A251" s="43" t="s">
        <v>245</v>
      </c>
      <c r="B251" s="16" t="s">
        <v>243</v>
      </c>
      <c r="C251" s="16" t="s">
        <v>184</v>
      </c>
      <c r="D251" s="18" t="s">
        <v>181</v>
      </c>
      <c r="E251" s="67" t="s">
        <v>246</v>
      </c>
      <c r="F251" s="24"/>
      <c r="G251" s="25">
        <v>81865.03</v>
      </c>
      <c r="H251" s="25">
        <v>81865.03</v>
      </c>
      <c r="I251" s="25">
        <v>0</v>
      </c>
      <c r="J251" s="25">
        <v>89500</v>
      </c>
      <c r="K251" s="25">
        <v>89500</v>
      </c>
      <c r="L251" s="25">
        <v>0</v>
      </c>
      <c r="M251" s="18">
        <v>109485</v>
      </c>
      <c r="N251" s="18">
        <v>109485</v>
      </c>
      <c r="O251" s="18">
        <v>0</v>
      </c>
      <c r="P251" s="18">
        <f t="shared" si="20"/>
        <v>19985</v>
      </c>
      <c r="Q251" s="18">
        <f t="shared" si="21"/>
        <v>19985</v>
      </c>
      <c r="R251" s="18">
        <f t="shared" si="22"/>
        <v>0</v>
      </c>
      <c r="S251" s="18">
        <v>115330</v>
      </c>
      <c r="T251" s="18">
        <v>115330</v>
      </c>
      <c r="U251" s="18">
        <v>0</v>
      </c>
      <c r="V251" s="18">
        <v>122000</v>
      </c>
      <c r="W251" s="18">
        <v>122000</v>
      </c>
      <c r="X251" s="18">
        <v>0</v>
      </c>
      <c r="Y251" s="98"/>
    </row>
    <row r="252" spans="1:25" s="66" customFormat="1" ht="12.75" customHeight="1">
      <c r="A252" s="43"/>
      <c r="B252" s="16"/>
      <c r="C252" s="16"/>
      <c r="D252" s="18"/>
      <c r="E252" s="17" t="s">
        <v>186</v>
      </c>
      <c r="F252" s="18"/>
      <c r="G252" s="19"/>
      <c r="H252" s="19"/>
      <c r="I252" s="19"/>
      <c r="J252" s="19"/>
      <c r="K252" s="19"/>
      <c r="L252" s="19"/>
      <c r="M252" s="18">
        <v>109485</v>
      </c>
      <c r="N252" s="18">
        <v>109485</v>
      </c>
      <c r="O252" s="18"/>
      <c r="P252" s="18">
        <f t="shared" si="20"/>
        <v>109485</v>
      </c>
      <c r="Q252" s="18">
        <f t="shared" si="21"/>
        <v>109485</v>
      </c>
      <c r="R252" s="18">
        <f t="shared" si="22"/>
        <v>0</v>
      </c>
      <c r="S252" s="18"/>
      <c r="T252" s="18"/>
      <c r="U252" s="18"/>
      <c r="V252" s="18"/>
      <c r="W252" s="18"/>
      <c r="X252" s="18"/>
      <c r="Y252" s="98"/>
    </row>
    <row r="253" spans="1:25" s="66" customFormat="1" ht="23.25" customHeight="1">
      <c r="A253" s="43" t="s">
        <v>247</v>
      </c>
      <c r="B253" s="16" t="s">
        <v>243</v>
      </c>
      <c r="C253" s="16" t="s">
        <v>184</v>
      </c>
      <c r="D253" s="16" t="s">
        <v>184</v>
      </c>
      <c r="E253" s="17" t="s">
        <v>246</v>
      </c>
      <c r="F253" s="18"/>
      <c r="G253" s="24">
        <v>81865.03</v>
      </c>
      <c r="H253" s="24">
        <v>81865</v>
      </c>
      <c r="I253" s="25">
        <v>0</v>
      </c>
      <c r="J253" s="18">
        <v>89500</v>
      </c>
      <c r="K253" s="18">
        <v>89500</v>
      </c>
      <c r="L253" s="25">
        <v>0</v>
      </c>
      <c r="M253" s="18">
        <v>109485</v>
      </c>
      <c r="N253" s="18">
        <v>109485</v>
      </c>
      <c r="O253" s="18">
        <v>0</v>
      </c>
      <c r="P253" s="18">
        <f t="shared" si="20"/>
        <v>19985</v>
      </c>
      <c r="Q253" s="18">
        <f t="shared" si="21"/>
        <v>19985</v>
      </c>
      <c r="R253" s="18">
        <f t="shared" si="22"/>
        <v>0</v>
      </c>
      <c r="S253" s="18">
        <v>115330</v>
      </c>
      <c r="T253" s="18">
        <v>115330</v>
      </c>
      <c r="U253" s="18">
        <v>0</v>
      </c>
      <c r="V253" s="18">
        <v>122000</v>
      </c>
      <c r="W253" s="18">
        <v>122000</v>
      </c>
      <c r="X253" s="18">
        <v>0</v>
      </c>
      <c r="Y253" s="98"/>
    </row>
    <row r="254" spans="1:25" s="66" customFormat="1" ht="12.75" customHeight="1">
      <c r="A254" s="43"/>
      <c r="B254" s="16"/>
      <c r="C254" s="16"/>
      <c r="D254" s="18"/>
      <c r="E254" s="17" t="s">
        <v>5</v>
      </c>
      <c r="F254" s="18"/>
      <c r="G254" s="19"/>
      <c r="H254" s="19"/>
      <c r="I254" s="19"/>
      <c r="J254" s="19"/>
      <c r="K254" s="19"/>
      <c r="L254" s="19"/>
      <c r="M254" s="18"/>
      <c r="N254" s="18"/>
      <c r="O254" s="18"/>
      <c r="P254" s="18">
        <f t="shared" si="20"/>
        <v>0</v>
      </c>
      <c r="Q254" s="18">
        <f t="shared" si="21"/>
        <v>0</v>
      </c>
      <c r="R254" s="18">
        <f t="shared" si="22"/>
        <v>0</v>
      </c>
      <c r="S254" s="18"/>
      <c r="T254" s="18"/>
      <c r="U254" s="18"/>
      <c r="V254" s="18"/>
      <c r="W254" s="18"/>
      <c r="X254" s="18"/>
      <c r="Y254" s="98"/>
    </row>
    <row r="255" spans="1:25" s="66" customFormat="1" ht="22.5" customHeight="1">
      <c r="A255" s="43"/>
      <c r="B255" s="16"/>
      <c r="C255" s="16"/>
      <c r="D255" s="18"/>
      <c r="E255" s="67" t="s">
        <v>536</v>
      </c>
      <c r="F255" s="24"/>
      <c r="G255" s="25">
        <v>81865</v>
      </c>
      <c r="H255" s="25">
        <v>81865</v>
      </c>
      <c r="I255" s="24">
        <v>0</v>
      </c>
      <c r="J255" s="25">
        <v>0</v>
      </c>
      <c r="K255" s="25">
        <v>0</v>
      </c>
      <c r="L255" s="25">
        <v>0</v>
      </c>
      <c r="M255" s="18">
        <v>109485</v>
      </c>
      <c r="N255" s="18">
        <v>109485</v>
      </c>
      <c r="O255" s="18">
        <v>0</v>
      </c>
      <c r="P255" s="18">
        <f t="shared" si="20"/>
        <v>109485</v>
      </c>
      <c r="Q255" s="18">
        <f t="shared" si="21"/>
        <v>109485</v>
      </c>
      <c r="R255" s="18">
        <f t="shared" si="22"/>
        <v>0</v>
      </c>
      <c r="S255" s="18">
        <v>115330</v>
      </c>
      <c r="T255" s="18">
        <v>115330</v>
      </c>
      <c r="U255" s="18">
        <v>0</v>
      </c>
      <c r="V255" s="18">
        <v>122000</v>
      </c>
      <c r="W255" s="18">
        <v>122000</v>
      </c>
      <c r="X255" s="18">
        <v>0</v>
      </c>
      <c r="Y255" s="98"/>
    </row>
    <row r="256" spans="1:25" s="66" customFormat="1" ht="22.5" customHeight="1">
      <c r="A256" s="43"/>
      <c r="B256" s="16"/>
      <c r="C256" s="16"/>
      <c r="D256" s="18"/>
      <c r="E256" s="17" t="s">
        <v>402</v>
      </c>
      <c r="F256" s="16" t="s">
        <v>403</v>
      </c>
      <c r="G256" s="25">
        <v>81865</v>
      </c>
      <c r="H256" s="25">
        <v>81865</v>
      </c>
      <c r="I256" s="19"/>
      <c r="J256" s="25">
        <v>88500</v>
      </c>
      <c r="K256" s="25">
        <v>88500</v>
      </c>
      <c r="L256" s="19"/>
      <c r="M256" s="18">
        <v>109485</v>
      </c>
      <c r="N256" s="18">
        <v>109485</v>
      </c>
      <c r="O256" s="18">
        <v>0</v>
      </c>
      <c r="P256" s="18">
        <f t="shared" si="20"/>
        <v>20985</v>
      </c>
      <c r="Q256" s="18">
        <f t="shared" si="21"/>
        <v>20985</v>
      </c>
      <c r="R256" s="18">
        <f t="shared" si="22"/>
        <v>0</v>
      </c>
      <c r="S256" s="18">
        <v>115330</v>
      </c>
      <c r="T256" s="18">
        <v>115330</v>
      </c>
      <c r="U256" s="18">
        <v>0</v>
      </c>
      <c r="V256" s="18">
        <v>122000</v>
      </c>
      <c r="W256" s="18">
        <v>122000</v>
      </c>
      <c r="X256" s="18">
        <v>0</v>
      </c>
      <c r="Y256" s="98"/>
    </row>
    <row r="257" spans="1:25" s="66" customFormat="1" ht="12.75" customHeight="1">
      <c r="A257" s="43"/>
      <c r="B257" s="16"/>
      <c r="C257" s="16"/>
      <c r="D257" s="18"/>
      <c r="E257" s="17" t="s">
        <v>634</v>
      </c>
      <c r="F257" s="16">
        <v>4639</v>
      </c>
      <c r="G257" s="19">
        <v>0</v>
      </c>
      <c r="H257" s="19">
        <v>0</v>
      </c>
      <c r="I257" s="19">
        <v>0</v>
      </c>
      <c r="J257" s="25">
        <v>1000</v>
      </c>
      <c r="K257" s="25">
        <v>1000</v>
      </c>
      <c r="L257" s="25">
        <v>0</v>
      </c>
      <c r="M257" s="18">
        <v>0</v>
      </c>
      <c r="N257" s="18">
        <v>0</v>
      </c>
      <c r="O257" s="18">
        <v>0</v>
      </c>
      <c r="P257" s="18">
        <f t="shared" si="20"/>
        <v>-1000</v>
      </c>
      <c r="Q257" s="18">
        <f t="shared" si="21"/>
        <v>-1000</v>
      </c>
      <c r="R257" s="18">
        <f t="shared" si="22"/>
        <v>0</v>
      </c>
      <c r="S257" s="18"/>
      <c r="T257" s="18"/>
      <c r="U257" s="18"/>
      <c r="V257" s="18"/>
      <c r="W257" s="18"/>
      <c r="X257" s="18"/>
      <c r="Y257" s="98"/>
    </row>
    <row r="258" spans="1:25" s="66" customFormat="1" ht="27" customHeight="1">
      <c r="A258" s="43"/>
      <c r="B258" s="16"/>
      <c r="C258" s="16"/>
      <c r="D258" s="18"/>
      <c r="E258" s="17" t="s">
        <v>427</v>
      </c>
      <c r="F258" s="16" t="s">
        <v>426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18">
        <f>M258-J258</f>
        <v>0</v>
      </c>
      <c r="Q258" s="18">
        <f>N258-K258</f>
        <v>0</v>
      </c>
      <c r="R258" s="18">
        <f t="shared" si="22"/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98"/>
    </row>
    <row r="259" spans="1:25" s="66" customFormat="1" ht="12.75" customHeight="1">
      <c r="A259" s="43"/>
      <c r="B259" s="16"/>
      <c r="C259" s="16"/>
      <c r="D259" s="18"/>
      <c r="E259" s="17" t="s">
        <v>431</v>
      </c>
      <c r="F259" s="16" t="s">
        <v>430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18">
        <f t="shared" si="20"/>
        <v>0</v>
      </c>
      <c r="Q259" s="18">
        <f t="shared" si="21"/>
        <v>0</v>
      </c>
      <c r="R259" s="18">
        <f t="shared" si="22"/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98"/>
    </row>
    <row r="260" spans="1:25" s="66" customFormat="1" ht="31.5" customHeight="1">
      <c r="A260" s="43"/>
      <c r="B260" s="16"/>
      <c r="C260" s="16"/>
      <c r="D260" s="18"/>
      <c r="E260" s="67" t="s">
        <v>537</v>
      </c>
      <c r="F260" s="24"/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18">
        <f t="shared" si="20"/>
        <v>0</v>
      </c>
      <c r="Q260" s="18">
        <f t="shared" si="21"/>
        <v>0</v>
      </c>
      <c r="R260" s="18">
        <f t="shared" si="22"/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98"/>
    </row>
    <row r="261" spans="1:25" s="66" customFormat="1" ht="12.75" customHeight="1">
      <c r="A261" s="43"/>
      <c r="B261" s="16"/>
      <c r="C261" s="16"/>
      <c r="D261" s="18"/>
      <c r="E261" s="17" t="s">
        <v>361</v>
      </c>
      <c r="F261" s="16" t="s">
        <v>360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18">
        <f t="shared" si="20"/>
        <v>0</v>
      </c>
      <c r="Q261" s="18">
        <f t="shared" si="21"/>
        <v>0</v>
      </c>
      <c r="R261" s="18">
        <f t="shared" si="22"/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98"/>
    </row>
    <row r="262" spans="1:25" s="66" customFormat="1" ht="49.5" customHeight="1">
      <c r="A262" s="43"/>
      <c r="B262" s="16"/>
      <c r="C262" s="16"/>
      <c r="D262" s="18"/>
      <c r="E262" s="67" t="s">
        <v>538</v>
      </c>
      <c r="F262" s="24"/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18">
        <f t="shared" si="20"/>
        <v>0</v>
      </c>
      <c r="Q262" s="18">
        <f t="shared" si="21"/>
        <v>0</v>
      </c>
      <c r="R262" s="18">
        <f t="shared" si="22"/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98"/>
    </row>
    <row r="263" spans="1:25" s="66" customFormat="1" ht="12.75" customHeight="1">
      <c r="A263" s="43"/>
      <c r="B263" s="16"/>
      <c r="C263" s="16"/>
      <c r="D263" s="18"/>
      <c r="E263" s="17" t="s">
        <v>422</v>
      </c>
      <c r="F263" s="16" t="s">
        <v>423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18">
        <f t="shared" si="20"/>
        <v>0</v>
      </c>
      <c r="Q263" s="18">
        <f t="shared" si="21"/>
        <v>0</v>
      </c>
      <c r="R263" s="18">
        <f t="shared" si="22"/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98"/>
    </row>
    <row r="264" spans="1:25" s="66" customFormat="1" ht="56.25" customHeight="1">
      <c r="A264" s="43"/>
      <c r="B264" s="16"/>
      <c r="C264" s="16"/>
      <c r="D264" s="18"/>
      <c r="E264" s="67" t="s">
        <v>539</v>
      </c>
      <c r="F264" s="24"/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18">
        <f t="shared" si="20"/>
        <v>0</v>
      </c>
      <c r="Q264" s="18">
        <f t="shared" si="21"/>
        <v>0</v>
      </c>
      <c r="R264" s="18">
        <f t="shared" si="22"/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98"/>
    </row>
    <row r="265" spans="1:25" s="66" customFormat="1" ht="12.75" customHeight="1">
      <c r="A265" s="43"/>
      <c r="B265" s="16"/>
      <c r="C265" s="16"/>
      <c r="D265" s="18"/>
      <c r="E265" s="17" t="s">
        <v>422</v>
      </c>
      <c r="F265" s="16" t="s">
        <v>423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18">
        <f t="shared" si="20"/>
        <v>0</v>
      </c>
      <c r="Q265" s="18">
        <f t="shared" si="21"/>
        <v>0</v>
      </c>
      <c r="R265" s="18">
        <f t="shared" si="22"/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98"/>
    </row>
    <row r="266" spans="1:25" s="66" customFormat="1" ht="44.25" customHeight="1">
      <c r="A266" s="43"/>
      <c r="B266" s="16"/>
      <c r="C266" s="16"/>
      <c r="D266" s="18"/>
      <c r="E266" s="67" t="s">
        <v>540</v>
      </c>
      <c r="F266" s="24"/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18">
        <f t="shared" si="20"/>
        <v>0</v>
      </c>
      <c r="Q266" s="18">
        <f t="shared" si="21"/>
        <v>0</v>
      </c>
      <c r="R266" s="18">
        <f t="shared" si="22"/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98"/>
    </row>
    <row r="267" spans="1:25" s="66" customFormat="1" ht="12.75" customHeight="1">
      <c r="A267" s="43"/>
      <c r="B267" s="16"/>
      <c r="C267" s="16"/>
      <c r="D267" s="18"/>
      <c r="E267" s="17" t="s">
        <v>422</v>
      </c>
      <c r="F267" s="16" t="s">
        <v>423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18">
        <f t="shared" si="20"/>
        <v>0</v>
      </c>
      <c r="Q267" s="18">
        <f t="shared" si="21"/>
        <v>0</v>
      </c>
      <c r="R267" s="18">
        <f t="shared" si="22"/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98"/>
    </row>
    <row r="268" spans="1:25" s="66" customFormat="1" ht="25.5" customHeight="1">
      <c r="A268" s="43"/>
      <c r="B268" s="16"/>
      <c r="C268" s="16"/>
      <c r="D268" s="18"/>
      <c r="E268" s="67" t="s">
        <v>541</v>
      </c>
      <c r="F268" s="24"/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18">
        <f t="shared" si="20"/>
        <v>0</v>
      </c>
      <c r="Q268" s="18">
        <f t="shared" si="21"/>
        <v>0</v>
      </c>
      <c r="R268" s="18">
        <f t="shared" si="22"/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98"/>
    </row>
    <row r="269" spans="1:25" s="66" customFormat="1" ht="12.75" customHeight="1">
      <c r="A269" s="43"/>
      <c r="B269" s="16"/>
      <c r="C269" s="16"/>
      <c r="D269" s="18"/>
      <c r="E269" s="17" t="s">
        <v>422</v>
      </c>
      <c r="F269" s="16" t="s">
        <v>423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18">
        <f aca="true" t="shared" si="23" ref="P269:P332">M269-J269</f>
        <v>0</v>
      </c>
      <c r="Q269" s="18">
        <f t="shared" si="21"/>
        <v>0</v>
      </c>
      <c r="R269" s="18">
        <f t="shared" si="22"/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98"/>
    </row>
    <row r="270" spans="1:25" s="66" customFormat="1" ht="12.75" customHeight="1">
      <c r="A270" s="43"/>
      <c r="B270" s="16"/>
      <c r="C270" s="16"/>
      <c r="D270" s="18"/>
      <c r="E270" s="67" t="s">
        <v>542</v>
      </c>
      <c r="F270" s="24"/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18">
        <f t="shared" si="23"/>
        <v>0</v>
      </c>
      <c r="Q270" s="18">
        <f t="shared" si="21"/>
        <v>0</v>
      </c>
      <c r="R270" s="18">
        <f t="shared" si="22"/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98"/>
    </row>
    <row r="271" spans="1:25" s="66" customFormat="1" ht="15.75" customHeight="1">
      <c r="A271" s="43"/>
      <c r="B271" s="16"/>
      <c r="C271" s="16"/>
      <c r="D271" s="18"/>
      <c r="E271" s="17" t="s">
        <v>422</v>
      </c>
      <c r="F271" s="16" t="s">
        <v>423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18">
        <f t="shared" si="23"/>
        <v>0</v>
      </c>
      <c r="Q271" s="18">
        <f t="shared" si="21"/>
        <v>0</v>
      </c>
      <c r="R271" s="18">
        <f t="shared" si="22"/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98"/>
    </row>
    <row r="272" spans="1:25" s="66" customFormat="1" ht="34.5" customHeight="1">
      <c r="A272" s="43"/>
      <c r="B272" s="16"/>
      <c r="C272" s="16"/>
      <c r="D272" s="18"/>
      <c r="E272" s="67" t="s">
        <v>543</v>
      </c>
      <c r="F272" s="24"/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18">
        <f t="shared" si="23"/>
        <v>0</v>
      </c>
      <c r="Q272" s="18">
        <f t="shared" si="21"/>
        <v>0</v>
      </c>
      <c r="R272" s="18">
        <f t="shared" si="22"/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98"/>
    </row>
    <row r="273" spans="1:25" s="66" customFormat="1" ht="12.75" customHeight="1">
      <c r="A273" s="43"/>
      <c r="B273" s="16"/>
      <c r="C273" s="16"/>
      <c r="D273" s="18"/>
      <c r="E273" s="17" t="s">
        <v>355</v>
      </c>
      <c r="F273" s="16" t="s">
        <v>354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18">
        <f t="shared" si="23"/>
        <v>0</v>
      </c>
      <c r="Q273" s="18">
        <f t="shared" si="21"/>
        <v>0</v>
      </c>
      <c r="R273" s="18">
        <f t="shared" si="22"/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98"/>
    </row>
    <row r="274" spans="1:25" s="66" customFormat="1" ht="23.25" customHeight="1">
      <c r="A274" s="43"/>
      <c r="B274" s="16"/>
      <c r="C274" s="16"/>
      <c r="D274" s="18"/>
      <c r="E274" s="17" t="s">
        <v>357</v>
      </c>
      <c r="F274" s="16" t="s">
        <v>356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18">
        <f t="shared" si="23"/>
        <v>0</v>
      </c>
      <c r="Q274" s="18">
        <f aca="true" t="shared" si="24" ref="Q274:Q337">N274-K274</f>
        <v>0</v>
      </c>
      <c r="R274" s="18">
        <f aca="true" t="shared" si="25" ref="R274:R337">O274-L274</f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98"/>
    </row>
    <row r="275" spans="1:25" s="66" customFormat="1" ht="12.75" customHeight="1">
      <c r="A275" s="43"/>
      <c r="B275" s="16"/>
      <c r="C275" s="16"/>
      <c r="D275" s="18"/>
      <c r="E275" s="17" t="s">
        <v>359</v>
      </c>
      <c r="F275" s="16" t="s">
        <v>358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18">
        <f t="shared" si="23"/>
        <v>0</v>
      </c>
      <c r="Q275" s="18">
        <f t="shared" si="24"/>
        <v>0</v>
      </c>
      <c r="R275" s="18">
        <f t="shared" si="25"/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98"/>
    </row>
    <row r="276" spans="1:25" s="66" customFormat="1" ht="12.75" customHeight="1">
      <c r="A276" s="43"/>
      <c r="B276" s="16"/>
      <c r="C276" s="16"/>
      <c r="D276" s="18"/>
      <c r="E276" s="17" t="s">
        <v>361</v>
      </c>
      <c r="F276" s="16" t="s">
        <v>360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18">
        <f t="shared" si="23"/>
        <v>0</v>
      </c>
      <c r="Q276" s="18">
        <f t="shared" si="24"/>
        <v>0</v>
      </c>
      <c r="R276" s="18">
        <f t="shared" si="25"/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98"/>
    </row>
    <row r="277" spans="1:25" s="66" customFormat="1" ht="12.75" customHeight="1">
      <c r="A277" s="43"/>
      <c r="B277" s="16"/>
      <c r="C277" s="16"/>
      <c r="D277" s="18"/>
      <c r="E277" s="17" t="s">
        <v>363</v>
      </c>
      <c r="F277" s="16" t="s">
        <v>362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18">
        <f t="shared" si="23"/>
        <v>0</v>
      </c>
      <c r="Q277" s="18">
        <f t="shared" si="24"/>
        <v>0</v>
      </c>
      <c r="R277" s="18">
        <f t="shared" si="25"/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98"/>
    </row>
    <row r="278" spans="1:25" s="66" customFormat="1" ht="12.75" customHeight="1">
      <c r="A278" s="43"/>
      <c r="B278" s="16"/>
      <c r="C278" s="16"/>
      <c r="D278" s="18"/>
      <c r="E278" s="17" t="s">
        <v>365</v>
      </c>
      <c r="F278" s="16" t="s">
        <v>364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18">
        <f t="shared" si="23"/>
        <v>0</v>
      </c>
      <c r="Q278" s="18">
        <f t="shared" si="24"/>
        <v>0</v>
      </c>
      <c r="R278" s="18">
        <f t="shared" si="25"/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98"/>
    </row>
    <row r="279" spans="1:25" s="66" customFormat="1" ht="12.75" customHeight="1">
      <c r="A279" s="43"/>
      <c r="B279" s="16"/>
      <c r="C279" s="16"/>
      <c r="D279" s="18"/>
      <c r="E279" s="17" t="s">
        <v>375</v>
      </c>
      <c r="F279" s="16" t="s">
        <v>374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18">
        <f t="shared" si="23"/>
        <v>0</v>
      </c>
      <c r="Q279" s="18">
        <f t="shared" si="24"/>
        <v>0</v>
      </c>
      <c r="R279" s="18">
        <f t="shared" si="25"/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98"/>
    </row>
    <row r="280" spans="1:25" s="66" customFormat="1" ht="12.75" customHeight="1">
      <c r="A280" s="43"/>
      <c r="B280" s="16"/>
      <c r="C280" s="16"/>
      <c r="D280" s="18"/>
      <c r="E280" s="17" t="s">
        <v>384</v>
      </c>
      <c r="F280" s="16" t="s">
        <v>385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18">
        <f t="shared" si="23"/>
        <v>0</v>
      </c>
      <c r="Q280" s="18">
        <f t="shared" si="24"/>
        <v>0</v>
      </c>
      <c r="R280" s="18">
        <f t="shared" si="25"/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98"/>
    </row>
    <row r="281" spans="1:25" s="66" customFormat="1" ht="12.75" customHeight="1">
      <c r="A281" s="43"/>
      <c r="B281" s="16"/>
      <c r="C281" s="16"/>
      <c r="D281" s="18"/>
      <c r="E281" s="17" t="s">
        <v>387</v>
      </c>
      <c r="F281" s="16" t="s">
        <v>386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18">
        <f t="shared" si="23"/>
        <v>0</v>
      </c>
      <c r="Q281" s="18">
        <f t="shared" si="24"/>
        <v>0</v>
      </c>
      <c r="R281" s="18">
        <f t="shared" si="25"/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98"/>
    </row>
    <row r="282" spans="1:25" s="66" customFormat="1" ht="21" customHeight="1">
      <c r="A282" s="43"/>
      <c r="B282" s="16"/>
      <c r="C282" s="16"/>
      <c r="D282" s="18"/>
      <c r="E282" s="17" t="s">
        <v>391</v>
      </c>
      <c r="F282" s="16" t="s">
        <v>390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18">
        <f t="shared" si="23"/>
        <v>0</v>
      </c>
      <c r="Q282" s="18">
        <f t="shared" si="24"/>
        <v>0</v>
      </c>
      <c r="R282" s="18">
        <f t="shared" si="25"/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98"/>
    </row>
    <row r="283" spans="1:25" s="66" customFormat="1" ht="12.75" customHeight="1">
      <c r="A283" s="43"/>
      <c r="B283" s="16"/>
      <c r="C283" s="16"/>
      <c r="D283" s="18"/>
      <c r="E283" s="17" t="s">
        <v>393</v>
      </c>
      <c r="F283" s="16" t="s">
        <v>392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18">
        <f t="shared" si="23"/>
        <v>0</v>
      </c>
      <c r="Q283" s="18">
        <f t="shared" si="24"/>
        <v>0</v>
      </c>
      <c r="R283" s="18">
        <f t="shared" si="25"/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98"/>
    </row>
    <row r="284" spans="1:25" s="66" customFormat="1" ht="12.75" customHeight="1">
      <c r="A284" s="43"/>
      <c r="B284" s="16"/>
      <c r="C284" s="16"/>
      <c r="D284" s="18"/>
      <c r="E284" s="17" t="s">
        <v>395</v>
      </c>
      <c r="F284" s="16" t="s">
        <v>394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18">
        <f t="shared" si="23"/>
        <v>0</v>
      </c>
      <c r="Q284" s="18">
        <f t="shared" si="24"/>
        <v>0</v>
      </c>
      <c r="R284" s="18">
        <f t="shared" si="25"/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98"/>
    </row>
    <row r="285" spans="1:25" s="66" customFormat="1" ht="16.5" customHeight="1">
      <c r="A285" s="43"/>
      <c r="B285" s="16"/>
      <c r="C285" s="16"/>
      <c r="D285" s="18"/>
      <c r="E285" s="17" t="s">
        <v>397</v>
      </c>
      <c r="F285" s="16" t="s">
        <v>396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18">
        <f t="shared" si="23"/>
        <v>0</v>
      </c>
      <c r="Q285" s="18">
        <f t="shared" si="24"/>
        <v>0</v>
      </c>
      <c r="R285" s="18">
        <f t="shared" si="25"/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98"/>
    </row>
    <row r="286" spans="1:25" s="66" customFormat="1" ht="12.75" customHeight="1">
      <c r="A286" s="43"/>
      <c r="B286" s="16"/>
      <c r="C286" s="16"/>
      <c r="D286" s="18"/>
      <c r="E286" s="17" t="s">
        <v>398</v>
      </c>
      <c r="F286" s="16" t="s">
        <v>399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18">
        <f t="shared" si="23"/>
        <v>0</v>
      </c>
      <c r="Q286" s="18">
        <f t="shared" si="24"/>
        <v>0</v>
      </c>
      <c r="R286" s="18">
        <f t="shared" si="25"/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98"/>
    </row>
    <row r="287" spans="1:25" s="66" customFormat="1" ht="21.75" customHeight="1">
      <c r="A287" s="43"/>
      <c r="B287" s="16"/>
      <c r="C287" s="16"/>
      <c r="D287" s="18"/>
      <c r="E287" s="17" t="s">
        <v>420</v>
      </c>
      <c r="F287" s="16" t="s">
        <v>421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18">
        <f t="shared" si="23"/>
        <v>0</v>
      </c>
      <c r="Q287" s="18">
        <f t="shared" si="24"/>
        <v>0</v>
      </c>
      <c r="R287" s="18">
        <f t="shared" si="25"/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98"/>
    </row>
    <row r="288" spans="1:25" s="66" customFormat="1" ht="12.75" customHeight="1">
      <c r="A288" s="43"/>
      <c r="B288" s="16"/>
      <c r="C288" s="16"/>
      <c r="D288" s="18"/>
      <c r="E288" s="17" t="s">
        <v>422</v>
      </c>
      <c r="F288" s="16" t="s">
        <v>423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18">
        <f t="shared" si="23"/>
        <v>0</v>
      </c>
      <c r="Q288" s="18">
        <f t="shared" si="24"/>
        <v>0</v>
      </c>
      <c r="R288" s="18">
        <f t="shared" si="25"/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98"/>
    </row>
    <row r="289" spans="1:25" s="66" customFormat="1" ht="12.75" customHeight="1">
      <c r="A289" s="43"/>
      <c r="B289" s="16"/>
      <c r="C289" s="16"/>
      <c r="D289" s="18"/>
      <c r="E289" s="17" t="s">
        <v>433</v>
      </c>
      <c r="F289" s="16" t="s">
        <v>432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18">
        <f t="shared" si="23"/>
        <v>0</v>
      </c>
      <c r="Q289" s="18">
        <f t="shared" si="24"/>
        <v>0</v>
      </c>
      <c r="R289" s="18">
        <f t="shared" si="25"/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98"/>
    </row>
    <row r="290" spans="1:25" s="66" customFormat="1" ht="12.75" customHeight="1">
      <c r="A290" s="43"/>
      <c r="B290" s="16"/>
      <c r="C290" s="16"/>
      <c r="D290" s="18"/>
      <c r="E290" s="17" t="s">
        <v>434</v>
      </c>
      <c r="F290" s="16" t="s">
        <v>435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18">
        <f t="shared" si="23"/>
        <v>0</v>
      </c>
      <c r="Q290" s="18">
        <f t="shared" si="24"/>
        <v>0</v>
      </c>
      <c r="R290" s="18">
        <f t="shared" si="25"/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98"/>
    </row>
    <row r="291" spans="1:25" s="66" customFormat="1" ht="36.75" customHeight="1">
      <c r="A291" s="43"/>
      <c r="B291" s="16"/>
      <c r="C291" s="16"/>
      <c r="D291" s="18"/>
      <c r="E291" s="67" t="s">
        <v>544</v>
      </c>
      <c r="F291" s="24"/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18">
        <f t="shared" si="23"/>
        <v>0</v>
      </c>
      <c r="Q291" s="18">
        <f t="shared" si="24"/>
        <v>0</v>
      </c>
      <c r="R291" s="18">
        <f t="shared" si="25"/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98"/>
    </row>
    <row r="292" spans="1:25" s="66" customFormat="1" ht="24" customHeight="1">
      <c r="A292" s="43"/>
      <c r="B292" s="16"/>
      <c r="C292" s="16"/>
      <c r="D292" s="18"/>
      <c r="E292" s="17" t="s">
        <v>402</v>
      </c>
      <c r="F292" s="16" t="s">
        <v>403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18">
        <f t="shared" si="23"/>
        <v>0</v>
      </c>
      <c r="Q292" s="18">
        <f t="shared" si="24"/>
        <v>0</v>
      </c>
      <c r="R292" s="18">
        <f t="shared" si="25"/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98"/>
    </row>
    <row r="293" spans="1:25" s="66" customFormat="1" ht="12.75" customHeight="1">
      <c r="A293" s="43" t="s">
        <v>248</v>
      </c>
      <c r="B293" s="16" t="s">
        <v>243</v>
      </c>
      <c r="C293" s="16" t="s">
        <v>208</v>
      </c>
      <c r="D293" s="18" t="s">
        <v>181</v>
      </c>
      <c r="E293" s="67" t="s">
        <v>249</v>
      </c>
      <c r="F293" s="24"/>
      <c r="G293" s="25">
        <v>0</v>
      </c>
      <c r="H293" s="25">
        <v>0</v>
      </c>
      <c r="I293" s="25">
        <v>0</v>
      </c>
      <c r="J293" s="25">
        <v>3500</v>
      </c>
      <c r="K293" s="25">
        <v>0</v>
      </c>
      <c r="L293" s="25">
        <v>3500</v>
      </c>
      <c r="M293" s="25">
        <v>0</v>
      </c>
      <c r="N293" s="25">
        <v>0</v>
      </c>
      <c r="O293" s="25">
        <v>0</v>
      </c>
      <c r="P293" s="18">
        <f t="shared" si="23"/>
        <v>-3500</v>
      </c>
      <c r="Q293" s="18">
        <f t="shared" si="24"/>
        <v>0</v>
      </c>
      <c r="R293" s="18">
        <f t="shared" si="25"/>
        <v>-3500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98"/>
    </row>
    <row r="294" spans="1:25" s="66" customFormat="1" ht="19.5" customHeight="1">
      <c r="A294" s="43"/>
      <c r="B294" s="16"/>
      <c r="C294" s="16"/>
      <c r="D294" s="18"/>
      <c r="E294" s="17" t="s">
        <v>186</v>
      </c>
      <c r="F294" s="18"/>
      <c r="G294" s="25"/>
      <c r="H294" s="25"/>
      <c r="I294" s="25"/>
      <c r="J294" s="25"/>
      <c r="K294" s="25"/>
      <c r="L294" s="25"/>
      <c r="M294" s="18"/>
      <c r="N294" s="18"/>
      <c r="O294" s="18"/>
      <c r="P294" s="18">
        <f t="shared" si="23"/>
        <v>0</v>
      </c>
      <c r="Q294" s="18">
        <f t="shared" si="24"/>
        <v>0</v>
      </c>
      <c r="R294" s="18">
        <f t="shared" si="25"/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98"/>
    </row>
    <row r="295" spans="1:25" s="66" customFormat="1" ht="12.75" customHeight="1">
      <c r="A295" s="43" t="s">
        <v>250</v>
      </c>
      <c r="B295" s="16" t="s">
        <v>243</v>
      </c>
      <c r="C295" s="16" t="s">
        <v>208</v>
      </c>
      <c r="D295" s="16" t="s">
        <v>184</v>
      </c>
      <c r="E295" s="17" t="s">
        <v>249</v>
      </c>
      <c r="F295" s="18"/>
      <c r="G295" s="25">
        <v>0</v>
      </c>
      <c r="H295" s="25">
        <v>0</v>
      </c>
      <c r="I295" s="25">
        <v>0</v>
      </c>
      <c r="J295" s="25">
        <v>3500</v>
      </c>
      <c r="K295" s="25">
        <v>0</v>
      </c>
      <c r="L295" s="25">
        <v>3500</v>
      </c>
      <c r="M295" s="25">
        <v>0</v>
      </c>
      <c r="N295" s="25">
        <v>0</v>
      </c>
      <c r="O295" s="25">
        <v>0</v>
      </c>
      <c r="P295" s="18">
        <f t="shared" si="23"/>
        <v>-3500</v>
      </c>
      <c r="Q295" s="18">
        <f t="shared" si="24"/>
        <v>0</v>
      </c>
      <c r="R295" s="18">
        <f t="shared" si="25"/>
        <v>-3500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98"/>
    </row>
    <row r="296" spans="1:25" s="66" customFormat="1" ht="12.75" customHeight="1">
      <c r="A296" s="43"/>
      <c r="B296" s="16"/>
      <c r="C296" s="16"/>
      <c r="D296" s="18"/>
      <c r="E296" s="17" t="s">
        <v>5</v>
      </c>
      <c r="F296" s="18"/>
      <c r="G296" s="25"/>
      <c r="H296" s="25"/>
      <c r="I296" s="25"/>
      <c r="J296" s="18"/>
      <c r="K296" s="18"/>
      <c r="L296" s="18"/>
      <c r="M296" s="18"/>
      <c r="N296" s="18"/>
      <c r="O296" s="18"/>
      <c r="P296" s="18">
        <f t="shared" si="23"/>
        <v>0</v>
      </c>
      <c r="Q296" s="18">
        <f t="shared" si="24"/>
        <v>0</v>
      </c>
      <c r="R296" s="18">
        <f t="shared" si="25"/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98"/>
    </row>
    <row r="297" spans="1:25" s="66" customFormat="1" ht="18" customHeight="1">
      <c r="A297" s="43"/>
      <c r="B297" s="16"/>
      <c r="C297" s="16"/>
      <c r="D297" s="18"/>
      <c r="E297" s="63" t="s">
        <v>389</v>
      </c>
      <c r="F297" s="16" t="s">
        <v>388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18">
        <f t="shared" si="23"/>
        <v>0</v>
      </c>
      <c r="Q297" s="18">
        <f t="shared" si="24"/>
        <v>0</v>
      </c>
      <c r="R297" s="18">
        <f t="shared" si="25"/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98"/>
    </row>
    <row r="298" spans="1:25" s="66" customFormat="1" ht="12.75" customHeight="1">
      <c r="A298" s="43"/>
      <c r="B298" s="16"/>
      <c r="C298" s="16"/>
      <c r="D298" s="18"/>
      <c r="E298" s="63" t="s">
        <v>632</v>
      </c>
      <c r="F298" s="16">
        <v>5134</v>
      </c>
      <c r="G298" s="25">
        <v>0</v>
      </c>
      <c r="H298" s="25">
        <v>0</v>
      </c>
      <c r="I298" s="25">
        <v>0</v>
      </c>
      <c r="J298" s="25">
        <v>3500</v>
      </c>
      <c r="K298" s="25">
        <v>0</v>
      </c>
      <c r="L298" s="25">
        <v>3500</v>
      </c>
      <c r="M298" s="25">
        <v>0</v>
      </c>
      <c r="N298" s="25">
        <v>0</v>
      </c>
      <c r="O298" s="25">
        <v>0</v>
      </c>
      <c r="P298" s="18">
        <f t="shared" si="23"/>
        <v>-3500</v>
      </c>
      <c r="Q298" s="18">
        <f t="shared" si="24"/>
        <v>0</v>
      </c>
      <c r="R298" s="18">
        <f t="shared" si="25"/>
        <v>-3500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98"/>
    </row>
    <row r="299" spans="1:25" s="66" customFormat="1" ht="24" customHeight="1">
      <c r="A299" s="43"/>
      <c r="B299" s="16"/>
      <c r="C299" s="16"/>
      <c r="D299" s="18"/>
      <c r="E299" s="67" t="s">
        <v>545</v>
      </c>
      <c r="F299" s="24"/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18">
        <f t="shared" si="23"/>
        <v>0</v>
      </c>
      <c r="Q299" s="18">
        <f t="shared" si="24"/>
        <v>0</v>
      </c>
      <c r="R299" s="18">
        <f t="shared" si="25"/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98"/>
    </row>
    <row r="300" spans="1:25" s="66" customFormat="1" ht="12.75" customHeight="1">
      <c r="A300" s="43"/>
      <c r="B300" s="16"/>
      <c r="C300" s="16"/>
      <c r="D300" s="18"/>
      <c r="E300" s="17" t="s">
        <v>427</v>
      </c>
      <c r="F300" s="16" t="s">
        <v>426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18">
        <f t="shared" si="23"/>
        <v>0</v>
      </c>
      <c r="Q300" s="18">
        <f t="shared" si="24"/>
        <v>0</v>
      </c>
      <c r="R300" s="18">
        <f t="shared" si="25"/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98"/>
    </row>
    <row r="301" spans="1:25" s="66" customFormat="1" ht="20.25" customHeight="1">
      <c r="A301" s="43"/>
      <c r="B301" s="16"/>
      <c r="C301" s="16"/>
      <c r="D301" s="18"/>
      <c r="E301" s="17" t="s">
        <v>429</v>
      </c>
      <c r="F301" s="16" t="s">
        <v>428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18">
        <f t="shared" si="23"/>
        <v>0</v>
      </c>
      <c r="Q301" s="18">
        <f t="shared" si="24"/>
        <v>0</v>
      </c>
      <c r="R301" s="18">
        <f t="shared" si="25"/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98"/>
    </row>
    <row r="302" spans="1:25" s="66" customFormat="1" ht="12.75" customHeight="1">
      <c r="A302" s="43" t="s">
        <v>251</v>
      </c>
      <c r="B302" s="16" t="s">
        <v>243</v>
      </c>
      <c r="C302" s="16" t="s">
        <v>190</v>
      </c>
      <c r="D302" s="18" t="s">
        <v>181</v>
      </c>
      <c r="E302" s="67" t="s">
        <v>252</v>
      </c>
      <c r="F302" s="24"/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18">
        <f t="shared" si="23"/>
        <v>0</v>
      </c>
      <c r="Q302" s="18">
        <f t="shared" si="24"/>
        <v>0</v>
      </c>
      <c r="R302" s="18">
        <f t="shared" si="25"/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98"/>
    </row>
    <row r="303" spans="1:25" s="66" customFormat="1" ht="12.75" customHeight="1">
      <c r="A303" s="43"/>
      <c r="B303" s="16"/>
      <c r="C303" s="16"/>
      <c r="D303" s="18"/>
      <c r="E303" s="17" t="s">
        <v>186</v>
      </c>
      <c r="F303" s="18"/>
      <c r="G303" s="25"/>
      <c r="H303" s="25"/>
      <c r="I303" s="25"/>
      <c r="J303" s="18"/>
      <c r="K303" s="18"/>
      <c r="L303" s="18"/>
      <c r="M303" s="18"/>
      <c r="N303" s="18"/>
      <c r="O303" s="18"/>
      <c r="P303" s="18">
        <f t="shared" si="23"/>
        <v>0</v>
      </c>
      <c r="Q303" s="18">
        <f t="shared" si="24"/>
        <v>0</v>
      </c>
      <c r="R303" s="18">
        <f t="shared" si="25"/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98"/>
    </row>
    <row r="304" spans="1:25" s="66" customFormat="1" ht="12.75" customHeight="1">
      <c r="A304" s="43" t="s">
        <v>253</v>
      </c>
      <c r="B304" s="16" t="s">
        <v>243</v>
      </c>
      <c r="C304" s="16" t="s">
        <v>190</v>
      </c>
      <c r="D304" s="16" t="s">
        <v>184</v>
      </c>
      <c r="E304" s="17" t="s">
        <v>254</v>
      </c>
      <c r="F304" s="18"/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18">
        <f t="shared" si="23"/>
        <v>0</v>
      </c>
      <c r="Q304" s="18">
        <f t="shared" si="24"/>
        <v>0</v>
      </c>
      <c r="R304" s="18">
        <f t="shared" si="25"/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98"/>
    </row>
    <row r="305" spans="1:25" s="66" customFormat="1" ht="18" customHeight="1">
      <c r="A305" s="43"/>
      <c r="B305" s="16"/>
      <c r="C305" s="16"/>
      <c r="D305" s="18"/>
      <c r="E305" s="17" t="s">
        <v>5</v>
      </c>
      <c r="F305" s="18"/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18">
        <f t="shared" si="23"/>
        <v>0</v>
      </c>
      <c r="Q305" s="18">
        <f t="shared" si="24"/>
        <v>0</v>
      </c>
      <c r="R305" s="18">
        <f t="shared" si="25"/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98"/>
    </row>
    <row r="306" spans="1:25" s="66" customFormat="1" ht="12.75" customHeight="1">
      <c r="A306" s="43"/>
      <c r="B306" s="16"/>
      <c r="C306" s="16"/>
      <c r="D306" s="18"/>
      <c r="E306" s="67" t="s">
        <v>546</v>
      </c>
      <c r="F306" s="24"/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18">
        <f t="shared" si="23"/>
        <v>0</v>
      </c>
      <c r="Q306" s="18">
        <f t="shared" si="24"/>
        <v>0</v>
      </c>
      <c r="R306" s="18">
        <f t="shared" si="25"/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98"/>
    </row>
    <row r="307" spans="1:25" s="66" customFormat="1" ht="12.75" customHeight="1">
      <c r="A307" s="43"/>
      <c r="B307" s="16"/>
      <c r="C307" s="16"/>
      <c r="D307" s="18"/>
      <c r="E307" s="17" t="s">
        <v>361</v>
      </c>
      <c r="F307" s="16" t="s">
        <v>360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18">
        <f t="shared" si="23"/>
        <v>0</v>
      </c>
      <c r="Q307" s="18">
        <f t="shared" si="24"/>
        <v>0</v>
      </c>
      <c r="R307" s="18">
        <f t="shared" si="25"/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98"/>
    </row>
    <row r="308" spans="1:25" s="66" customFormat="1" ht="35.25" customHeight="1">
      <c r="A308" s="43" t="s">
        <v>255</v>
      </c>
      <c r="B308" s="16" t="s">
        <v>243</v>
      </c>
      <c r="C308" s="16" t="s">
        <v>201</v>
      </c>
      <c r="D308" s="18" t="s">
        <v>181</v>
      </c>
      <c r="E308" s="67" t="s">
        <v>256</v>
      </c>
      <c r="F308" s="24"/>
      <c r="G308" s="25">
        <v>0</v>
      </c>
      <c r="H308" s="25">
        <v>0</v>
      </c>
      <c r="I308" s="25">
        <v>0</v>
      </c>
      <c r="J308" s="25">
        <v>1500</v>
      </c>
      <c r="K308" s="25">
        <v>1500</v>
      </c>
      <c r="L308" s="25">
        <v>0</v>
      </c>
      <c r="M308" s="25">
        <v>0</v>
      </c>
      <c r="N308" s="25">
        <v>0</v>
      </c>
      <c r="O308" s="25">
        <v>0</v>
      </c>
      <c r="P308" s="18">
        <f t="shared" si="23"/>
        <v>-1500</v>
      </c>
      <c r="Q308" s="18">
        <f t="shared" si="24"/>
        <v>-1500</v>
      </c>
      <c r="R308" s="18">
        <f t="shared" si="25"/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98"/>
    </row>
    <row r="309" spans="1:25" s="66" customFormat="1" ht="12.75" customHeight="1">
      <c r="A309" s="43"/>
      <c r="B309" s="16"/>
      <c r="C309" s="16"/>
      <c r="D309" s="18"/>
      <c r="E309" s="17" t="s">
        <v>186</v>
      </c>
      <c r="F309" s="18"/>
      <c r="G309" s="19"/>
      <c r="H309" s="19"/>
      <c r="I309" s="19"/>
      <c r="J309" s="19"/>
      <c r="K309" s="19"/>
      <c r="L309" s="19"/>
      <c r="M309" s="18"/>
      <c r="N309" s="18"/>
      <c r="O309" s="18"/>
      <c r="P309" s="18">
        <f t="shared" si="23"/>
        <v>0</v>
      </c>
      <c r="Q309" s="18">
        <f t="shared" si="24"/>
        <v>0</v>
      </c>
      <c r="R309" s="18">
        <f t="shared" si="25"/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98"/>
    </row>
    <row r="310" spans="1:25" s="66" customFormat="1" ht="29.25" customHeight="1">
      <c r="A310" s="43" t="s">
        <v>257</v>
      </c>
      <c r="B310" s="16" t="s">
        <v>243</v>
      </c>
      <c r="C310" s="16" t="s">
        <v>201</v>
      </c>
      <c r="D310" s="16" t="s">
        <v>184</v>
      </c>
      <c r="E310" s="17" t="s">
        <v>256</v>
      </c>
      <c r="F310" s="18"/>
      <c r="G310" s="25">
        <v>0</v>
      </c>
      <c r="H310" s="25">
        <v>0</v>
      </c>
      <c r="I310" s="25">
        <v>0</v>
      </c>
      <c r="J310" s="25">
        <v>1500</v>
      </c>
      <c r="K310" s="25">
        <v>1500</v>
      </c>
      <c r="L310" s="25">
        <v>0</v>
      </c>
      <c r="M310" s="25">
        <v>0</v>
      </c>
      <c r="N310" s="25">
        <v>0</v>
      </c>
      <c r="O310" s="25">
        <v>0</v>
      </c>
      <c r="P310" s="18">
        <f t="shared" si="23"/>
        <v>-1500</v>
      </c>
      <c r="Q310" s="18">
        <f t="shared" si="24"/>
        <v>-1500</v>
      </c>
      <c r="R310" s="18">
        <f t="shared" si="25"/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98"/>
    </row>
    <row r="311" spans="1:25" s="66" customFormat="1" ht="12.75" customHeight="1">
      <c r="A311" s="43"/>
      <c r="B311" s="16"/>
      <c r="C311" s="16"/>
      <c r="D311" s="18"/>
      <c r="E311" s="17" t="s">
        <v>5</v>
      </c>
      <c r="F311" s="18"/>
      <c r="G311" s="19"/>
      <c r="H311" s="19"/>
      <c r="I311" s="19"/>
      <c r="J311" s="19"/>
      <c r="K311" s="19"/>
      <c r="L311" s="19"/>
      <c r="M311" s="18"/>
      <c r="N311" s="18"/>
      <c r="O311" s="18"/>
      <c r="P311" s="18">
        <f t="shared" si="23"/>
        <v>0</v>
      </c>
      <c r="Q311" s="18">
        <f t="shared" si="24"/>
        <v>0</v>
      </c>
      <c r="R311" s="18">
        <f t="shared" si="25"/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98"/>
    </row>
    <row r="312" spans="1:25" s="66" customFormat="1" ht="12.75" customHeight="1">
      <c r="A312" s="43"/>
      <c r="B312" s="16"/>
      <c r="C312" s="16"/>
      <c r="D312" s="18"/>
      <c r="E312" s="67" t="s">
        <v>547</v>
      </c>
      <c r="F312" s="24"/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18">
        <f t="shared" si="23"/>
        <v>0</v>
      </c>
      <c r="Q312" s="18">
        <f t="shared" si="24"/>
        <v>0</v>
      </c>
      <c r="R312" s="18">
        <f t="shared" si="25"/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98"/>
    </row>
    <row r="313" spans="1:25" s="66" customFormat="1" ht="33" customHeight="1">
      <c r="A313" s="43"/>
      <c r="B313" s="16"/>
      <c r="C313" s="16"/>
      <c r="D313" s="18"/>
      <c r="E313" s="17" t="s">
        <v>402</v>
      </c>
      <c r="F313" s="16" t="s">
        <v>403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18">
        <f t="shared" si="23"/>
        <v>0</v>
      </c>
      <c r="Q313" s="18">
        <f t="shared" si="24"/>
        <v>0</v>
      </c>
      <c r="R313" s="18">
        <f t="shared" si="25"/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98"/>
    </row>
    <row r="314" spans="1:25" s="66" customFormat="1" ht="12.75" customHeight="1">
      <c r="A314" s="43"/>
      <c r="B314" s="16"/>
      <c r="C314" s="16"/>
      <c r="D314" s="18"/>
      <c r="E314" s="17" t="s">
        <v>431</v>
      </c>
      <c r="F314" s="16" t="s">
        <v>430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18">
        <f t="shared" si="23"/>
        <v>0</v>
      </c>
      <c r="Q314" s="18">
        <f t="shared" si="24"/>
        <v>0</v>
      </c>
      <c r="R314" s="18">
        <f t="shared" si="25"/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98"/>
    </row>
    <row r="315" spans="1:25" s="66" customFormat="1" ht="36.75" customHeight="1">
      <c r="A315" s="43"/>
      <c r="B315" s="16"/>
      <c r="C315" s="16"/>
      <c r="D315" s="18"/>
      <c r="E315" s="67" t="s">
        <v>548</v>
      </c>
      <c r="F315" s="24"/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18">
        <f t="shared" si="23"/>
        <v>0</v>
      </c>
      <c r="Q315" s="18">
        <f t="shared" si="24"/>
        <v>0</v>
      </c>
      <c r="R315" s="18">
        <f t="shared" si="25"/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98"/>
    </row>
    <row r="316" spans="1:25" s="66" customFormat="1" ht="12.75" customHeight="1">
      <c r="A316" s="43"/>
      <c r="B316" s="16"/>
      <c r="C316" s="16"/>
      <c r="D316" s="18"/>
      <c r="E316" s="17" t="s">
        <v>361</v>
      </c>
      <c r="F316" s="16" t="s">
        <v>360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18">
        <f t="shared" si="23"/>
        <v>0</v>
      </c>
      <c r="Q316" s="18">
        <f t="shared" si="24"/>
        <v>0</v>
      </c>
      <c r="R316" s="18">
        <f t="shared" si="25"/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98"/>
    </row>
    <row r="317" spans="1:25" s="66" customFormat="1" ht="27.75" customHeight="1">
      <c r="A317" s="43"/>
      <c r="B317" s="16"/>
      <c r="C317" s="16"/>
      <c r="D317" s="18"/>
      <c r="E317" s="67" t="s">
        <v>549</v>
      </c>
      <c r="F317" s="24"/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18">
        <f t="shared" si="23"/>
        <v>0</v>
      </c>
      <c r="Q317" s="18">
        <f t="shared" si="24"/>
        <v>0</v>
      </c>
      <c r="R317" s="18">
        <f t="shared" si="25"/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98"/>
    </row>
    <row r="318" spans="1:25" s="66" customFormat="1" ht="12.75" customHeight="1">
      <c r="A318" s="43"/>
      <c r="B318" s="16"/>
      <c r="C318" s="16"/>
      <c r="D318" s="18"/>
      <c r="E318" s="17" t="s">
        <v>361</v>
      </c>
      <c r="F318" s="16" t="s">
        <v>360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18">
        <f t="shared" si="23"/>
        <v>0</v>
      </c>
      <c r="Q318" s="18">
        <f t="shared" si="24"/>
        <v>0</v>
      </c>
      <c r="R318" s="18">
        <f t="shared" si="25"/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98"/>
    </row>
    <row r="319" spans="1:25" s="66" customFormat="1" ht="21.75" customHeight="1">
      <c r="A319" s="43"/>
      <c r="B319" s="16"/>
      <c r="C319" s="16"/>
      <c r="D319" s="18"/>
      <c r="E319" s="17" t="s">
        <v>427</v>
      </c>
      <c r="F319" s="16" t="s">
        <v>426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18">
        <f t="shared" si="23"/>
        <v>0</v>
      </c>
      <c r="Q319" s="18">
        <f t="shared" si="24"/>
        <v>0</v>
      </c>
      <c r="R319" s="18">
        <f t="shared" si="25"/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98"/>
    </row>
    <row r="320" spans="1:25" s="66" customFormat="1" ht="12.75" customHeight="1">
      <c r="A320" s="43"/>
      <c r="B320" s="16"/>
      <c r="C320" s="16"/>
      <c r="D320" s="18"/>
      <c r="E320" s="67" t="s">
        <v>550</v>
      </c>
      <c r="F320" s="24"/>
      <c r="G320" s="19"/>
      <c r="H320" s="19"/>
      <c r="I320" s="19"/>
      <c r="J320" s="19"/>
      <c r="K320" s="19"/>
      <c r="L320" s="19"/>
      <c r="M320" s="18"/>
      <c r="N320" s="18"/>
      <c r="O320" s="18"/>
      <c r="P320" s="18">
        <f t="shared" si="23"/>
        <v>0</v>
      </c>
      <c r="Q320" s="18">
        <f t="shared" si="24"/>
        <v>0</v>
      </c>
      <c r="R320" s="18">
        <f t="shared" si="25"/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98"/>
    </row>
    <row r="321" spans="1:25" s="66" customFormat="1" ht="12.75" customHeight="1">
      <c r="A321" s="43"/>
      <c r="B321" s="16"/>
      <c r="C321" s="16"/>
      <c r="D321" s="18"/>
      <c r="E321" s="17" t="s">
        <v>361</v>
      </c>
      <c r="F321" s="16" t="s">
        <v>360</v>
      </c>
      <c r="G321" s="19">
        <v>0</v>
      </c>
      <c r="H321" s="19">
        <v>0</v>
      </c>
      <c r="I321" s="19">
        <v>0</v>
      </c>
      <c r="J321" s="25">
        <v>1500</v>
      </c>
      <c r="K321" s="25">
        <v>1500</v>
      </c>
      <c r="L321" s="19">
        <v>0</v>
      </c>
      <c r="M321" s="18">
        <v>3000</v>
      </c>
      <c r="N321" s="18">
        <v>3000</v>
      </c>
      <c r="O321" s="18">
        <v>0</v>
      </c>
      <c r="P321" s="18">
        <f t="shared" si="23"/>
        <v>1500</v>
      </c>
      <c r="Q321" s="18">
        <f t="shared" si="24"/>
        <v>1500</v>
      </c>
      <c r="R321" s="18">
        <f t="shared" si="25"/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98"/>
    </row>
    <row r="322" spans="1:25" s="66" customFormat="1" ht="51.75" customHeight="1">
      <c r="A322" s="43"/>
      <c r="B322" s="16"/>
      <c r="C322" s="16"/>
      <c r="D322" s="18"/>
      <c r="E322" s="67" t="s">
        <v>551</v>
      </c>
      <c r="F322" s="24"/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18">
        <f t="shared" si="23"/>
        <v>0</v>
      </c>
      <c r="Q322" s="18">
        <f t="shared" si="24"/>
        <v>0</v>
      </c>
      <c r="R322" s="18">
        <f t="shared" si="25"/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98"/>
    </row>
    <row r="323" spans="1:25" s="66" customFormat="1" ht="12.75" customHeight="1">
      <c r="A323" s="43"/>
      <c r="B323" s="16"/>
      <c r="C323" s="16"/>
      <c r="D323" s="18"/>
      <c r="E323" s="17" t="s">
        <v>422</v>
      </c>
      <c r="F323" s="16" t="s">
        <v>423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18">
        <f t="shared" si="23"/>
        <v>0</v>
      </c>
      <c r="Q323" s="18">
        <f t="shared" si="24"/>
        <v>0</v>
      </c>
      <c r="R323" s="18">
        <f t="shared" si="25"/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98"/>
    </row>
    <row r="324" spans="1:25" s="66" customFormat="1" ht="53.25" customHeight="1">
      <c r="A324" s="43"/>
      <c r="B324" s="16"/>
      <c r="C324" s="16"/>
      <c r="D324" s="18"/>
      <c r="E324" s="67" t="s">
        <v>552</v>
      </c>
      <c r="F324" s="24"/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18">
        <f t="shared" si="23"/>
        <v>0</v>
      </c>
      <c r="Q324" s="18">
        <f t="shared" si="24"/>
        <v>0</v>
      </c>
      <c r="R324" s="18">
        <f t="shared" si="25"/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98"/>
    </row>
    <row r="325" spans="1:25" s="66" customFormat="1" ht="12.75" customHeight="1">
      <c r="A325" s="43"/>
      <c r="B325" s="16"/>
      <c r="C325" s="16"/>
      <c r="D325" s="18"/>
      <c r="E325" s="17" t="s">
        <v>422</v>
      </c>
      <c r="F325" s="16" t="s">
        <v>423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18">
        <f t="shared" si="23"/>
        <v>0</v>
      </c>
      <c r="Q325" s="18">
        <f t="shared" si="24"/>
        <v>0</v>
      </c>
      <c r="R325" s="18">
        <f t="shared" si="25"/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98"/>
    </row>
    <row r="326" spans="1:25" s="66" customFormat="1" ht="24" customHeight="1">
      <c r="A326" s="43"/>
      <c r="B326" s="16"/>
      <c r="C326" s="16"/>
      <c r="D326" s="18"/>
      <c r="E326" s="67" t="s">
        <v>553</v>
      </c>
      <c r="F326" s="24"/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18">
        <f t="shared" si="23"/>
        <v>0</v>
      </c>
      <c r="Q326" s="18">
        <f t="shared" si="24"/>
        <v>0</v>
      </c>
      <c r="R326" s="18">
        <f t="shared" si="25"/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98"/>
    </row>
    <row r="327" spans="1:25" s="66" customFormat="1" ht="12.75" customHeight="1">
      <c r="A327" s="43"/>
      <c r="B327" s="16"/>
      <c r="C327" s="16"/>
      <c r="D327" s="18"/>
      <c r="E327" s="17" t="s">
        <v>427</v>
      </c>
      <c r="F327" s="16" t="s">
        <v>426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18">
        <f t="shared" si="23"/>
        <v>0</v>
      </c>
      <c r="Q327" s="18">
        <f t="shared" si="24"/>
        <v>0</v>
      </c>
      <c r="R327" s="18">
        <f t="shared" si="25"/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98"/>
    </row>
    <row r="328" spans="1:25" s="66" customFormat="1" ht="21.75" customHeight="1">
      <c r="A328" s="43"/>
      <c r="B328" s="16"/>
      <c r="C328" s="16"/>
      <c r="D328" s="18"/>
      <c r="E328" s="17" t="s">
        <v>429</v>
      </c>
      <c r="F328" s="16" t="s">
        <v>428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18">
        <f t="shared" si="23"/>
        <v>0</v>
      </c>
      <c r="Q328" s="18">
        <f t="shared" si="24"/>
        <v>0</v>
      </c>
      <c r="R328" s="18">
        <f t="shared" si="25"/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98"/>
    </row>
    <row r="329" spans="1:25" s="66" customFormat="1" ht="22.5" customHeight="1">
      <c r="A329" s="43" t="s">
        <v>258</v>
      </c>
      <c r="B329" s="16" t="s">
        <v>259</v>
      </c>
      <c r="C329" s="16" t="s">
        <v>181</v>
      </c>
      <c r="D329" s="18" t="s">
        <v>181</v>
      </c>
      <c r="E329" s="67" t="s">
        <v>260</v>
      </c>
      <c r="F329" s="24"/>
      <c r="G329" s="69">
        <v>68253.62</v>
      </c>
      <c r="H329" s="50">
        <v>5943</v>
      </c>
      <c r="I329" s="69">
        <v>62310.6</v>
      </c>
      <c r="J329" s="19">
        <v>29929.6</v>
      </c>
      <c r="K329" s="25">
        <v>4500</v>
      </c>
      <c r="L329" s="19">
        <v>25429.6</v>
      </c>
      <c r="M329" s="18">
        <v>442700</v>
      </c>
      <c r="N329" s="18">
        <v>7000</v>
      </c>
      <c r="O329" s="18">
        <v>37700</v>
      </c>
      <c r="P329" s="18">
        <v>0</v>
      </c>
      <c r="Q329" s="18">
        <v>21000</v>
      </c>
      <c r="R329" s="18">
        <f t="shared" si="25"/>
        <v>12270.400000000001</v>
      </c>
      <c r="S329" s="18">
        <v>8000</v>
      </c>
      <c r="T329" s="18">
        <v>8000</v>
      </c>
      <c r="U329" s="18">
        <v>0</v>
      </c>
      <c r="V329" s="18">
        <v>9000</v>
      </c>
      <c r="W329" s="18">
        <v>9000</v>
      </c>
      <c r="X329" s="18">
        <v>0</v>
      </c>
      <c r="Y329" s="98"/>
    </row>
    <row r="330" spans="1:25" s="66" customFormat="1" ht="12.75" customHeight="1">
      <c r="A330" s="43"/>
      <c r="B330" s="16"/>
      <c r="C330" s="16"/>
      <c r="D330" s="18"/>
      <c r="E330" s="17" t="s">
        <v>5</v>
      </c>
      <c r="F330" s="18"/>
      <c r="G330" s="19"/>
      <c r="H330" s="19"/>
      <c r="I330" s="19"/>
      <c r="J330" s="19"/>
      <c r="K330" s="19"/>
      <c r="L330" s="19"/>
      <c r="M330" s="18"/>
      <c r="N330" s="18"/>
      <c r="O330" s="18"/>
      <c r="P330" s="18">
        <f t="shared" si="23"/>
        <v>0</v>
      </c>
      <c r="Q330" s="18">
        <f t="shared" si="24"/>
        <v>0</v>
      </c>
      <c r="R330" s="18">
        <f t="shared" si="25"/>
        <v>0</v>
      </c>
      <c r="S330" s="18"/>
      <c r="T330" s="18"/>
      <c r="U330" s="18"/>
      <c r="V330" s="18"/>
      <c r="W330" s="18"/>
      <c r="X330" s="18"/>
      <c r="Y330" s="98"/>
    </row>
    <row r="331" spans="1:25" s="66" customFormat="1" ht="26.25" customHeight="1">
      <c r="A331" s="43" t="s">
        <v>261</v>
      </c>
      <c r="B331" s="16" t="s">
        <v>259</v>
      </c>
      <c r="C331" s="16" t="s">
        <v>184</v>
      </c>
      <c r="D331" s="18" t="s">
        <v>181</v>
      </c>
      <c r="E331" s="67" t="s">
        <v>262</v>
      </c>
      <c r="F331" s="24"/>
      <c r="G331" s="24">
        <v>995</v>
      </c>
      <c r="H331" s="24">
        <v>0</v>
      </c>
      <c r="I331" s="24">
        <v>995</v>
      </c>
      <c r="J331" s="25">
        <v>1000</v>
      </c>
      <c r="K331" s="25">
        <v>0</v>
      </c>
      <c r="L331" s="25">
        <v>1000</v>
      </c>
      <c r="M331" s="18">
        <v>3000</v>
      </c>
      <c r="N331" s="18">
        <v>3000</v>
      </c>
      <c r="O331" s="18">
        <v>0</v>
      </c>
      <c r="P331" s="18">
        <f t="shared" si="23"/>
        <v>2000</v>
      </c>
      <c r="Q331" s="18">
        <f t="shared" si="24"/>
        <v>3000</v>
      </c>
      <c r="R331" s="18">
        <f t="shared" si="25"/>
        <v>-1000</v>
      </c>
      <c r="S331" s="18">
        <v>4000</v>
      </c>
      <c r="T331" s="18">
        <v>4000</v>
      </c>
      <c r="U331" s="18">
        <v>0</v>
      </c>
      <c r="V331" s="18">
        <v>5000</v>
      </c>
      <c r="W331" s="18">
        <v>5000</v>
      </c>
      <c r="X331" s="18">
        <v>0</v>
      </c>
      <c r="Y331" s="98"/>
    </row>
    <row r="332" spans="1:25" s="66" customFormat="1" ht="12.75" customHeight="1">
      <c r="A332" s="43"/>
      <c r="B332" s="16"/>
      <c r="C332" s="16"/>
      <c r="D332" s="18"/>
      <c r="E332" s="17" t="s">
        <v>186</v>
      </c>
      <c r="F332" s="18"/>
      <c r="G332" s="19"/>
      <c r="H332" s="19"/>
      <c r="I332" s="19"/>
      <c r="J332" s="19"/>
      <c r="K332" s="19"/>
      <c r="L332" s="19"/>
      <c r="M332" s="18"/>
      <c r="N332" s="18"/>
      <c r="O332" s="18"/>
      <c r="P332" s="18">
        <f t="shared" si="23"/>
        <v>0</v>
      </c>
      <c r="Q332" s="18">
        <f t="shared" si="24"/>
        <v>0</v>
      </c>
      <c r="R332" s="18">
        <f t="shared" si="25"/>
        <v>0</v>
      </c>
      <c r="S332" s="18"/>
      <c r="T332" s="18"/>
      <c r="U332" s="18"/>
      <c r="V332" s="18"/>
      <c r="W332" s="18"/>
      <c r="X332" s="18"/>
      <c r="Y332" s="98"/>
    </row>
    <row r="333" spans="1:25" s="66" customFormat="1" ht="17.25" customHeight="1">
      <c r="A333" s="43" t="s">
        <v>263</v>
      </c>
      <c r="B333" s="16" t="s">
        <v>259</v>
      </c>
      <c r="C333" s="16" t="s">
        <v>184</v>
      </c>
      <c r="D333" s="16" t="s">
        <v>184</v>
      </c>
      <c r="E333" s="17" t="s">
        <v>262</v>
      </c>
      <c r="F333" s="18"/>
      <c r="G333" s="24">
        <v>995</v>
      </c>
      <c r="H333" s="24">
        <v>0</v>
      </c>
      <c r="I333" s="24">
        <v>995</v>
      </c>
      <c r="J333" s="25">
        <v>1000</v>
      </c>
      <c r="K333" s="25">
        <v>0</v>
      </c>
      <c r="L333" s="25">
        <v>1000</v>
      </c>
      <c r="M333" s="18">
        <v>3000</v>
      </c>
      <c r="N333" s="18">
        <v>3000</v>
      </c>
      <c r="O333" s="18">
        <v>0</v>
      </c>
      <c r="P333" s="18">
        <f aca="true" t="shared" si="26" ref="P333:P396">M333-J333</f>
        <v>2000</v>
      </c>
      <c r="Q333" s="18">
        <f t="shared" si="24"/>
        <v>3000</v>
      </c>
      <c r="R333" s="18">
        <f t="shared" si="25"/>
        <v>-1000</v>
      </c>
      <c r="S333" s="18">
        <v>4000</v>
      </c>
      <c r="T333" s="18">
        <v>4000</v>
      </c>
      <c r="U333" s="18">
        <v>0</v>
      </c>
      <c r="V333" s="18">
        <v>5000</v>
      </c>
      <c r="W333" s="18">
        <v>5000</v>
      </c>
      <c r="X333" s="18">
        <v>0</v>
      </c>
      <c r="Y333" s="98"/>
    </row>
    <row r="334" spans="1:25" s="66" customFormat="1" ht="12.75" customHeight="1">
      <c r="A334" s="43"/>
      <c r="B334" s="16"/>
      <c r="C334" s="16"/>
      <c r="D334" s="18"/>
      <c r="E334" s="17" t="s">
        <v>5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>
        <f t="shared" si="26"/>
        <v>0</v>
      </c>
      <c r="Q334" s="18">
        <f t="shared" si="24"/>
        <v>0</v>
      </c>
      <c r="R334" s="18">
        <f t="shared" si="25"/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98"/>
    </row>
    <row r="335" spans="1:25" s="66" customFormat="1" ht="12.75" customHeight="1">
      <c r="A335" s="43"/>
      <c r="B335" s="16"/>
      <c r="C335" s="16"/>
      <c r="D335" s="18"/>
      <c r="E335" s="67" t="s">
        <v>554</v>
      </c>
      <c r="F335" s="24"/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18">
        <f t="shared" si="26"/>
        <v>0</v>
      </c>
      <c r="Q335" s="18">
        <f t="shared" si="24"/>
        <v>0</v>
      </c>
      <c r="R335" s="18">
        <f t="shared" si="25"/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98"/>
    </row>
    <row r="336" spans="1:25" s="66" customFormat="1" ht="12.75" customHeight="1">
      <c r="A336" s="43"/>
      <c r="B336" s="16"/>
      <c r="C336" s="16"/>
      <c r="D336" s="18"/>
      <c r="E336" s="17" t="s">
        <v>384</v>
      </c>
      <c r="F336" s="16" t="s">
        <v>385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18">
        <f t="shared" si="26"/>
        <v>0</v>
      </c>
      <c r="Q336" s="18">
        <f t="shared" si="24"/>
        <v>0</v>
      </c>
      <c r="R336" s="18">
        <f t="shared" si="25"/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98"/>
    </row>
    <row r="337" spans="1:25" s="66" customFormat="1" ht="18.75" customHeight="1">
      <c r="A337" s="43"/>
      <c r="B337" s="16"/>
      <c r="C337" s="16"/>
      <c r="D337" s="18"/>
      <c r="E337" s="17" t="s">
        <v>422</v>
      </c>
      <c r="F337" s="16" t="s">
        <v>423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18">
        <f t="shared" si="26"/>
        <v>0</v>
      </c>
      <c r="Q337" s="18">
        <f t="shared" si="24"/>
        <v>0</v>
      </c>
      <c r="R337" s="18">
        <f t="shared" si="25"/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98"/>
    </row>
    <row r="338" spans="1:25" s="66" customFormat="1" ht="22.5" customHeight="1">
      <c r="A338" s="43"/>
      <c r="B338" s="16"/>
      <c r="C338" s="16"/>
      <c r="D338" s="18"/>
      <c r="E338" s="17" t="s">
        <v>635</v>
      </c>
      <c r="F338" s="16">
        <v>5129</v>
      </c>
      <c r="G338" s="24">
        <v>995</v>
      </c>
      <c r="H338" s="24">
        <v>0</v>
      </c>
      <c r="I338" s="24">
        <v>995</v>
      </c>
      <c r="J338" s="25">
        <v>1000</v>
      </c>
      <c r="K338" s="25">
        <v>0</v>
      </c>
      <c r="L338" s="25">
        <v>1000</v>
      </c>
      <c r="M338" s="25">
        <v>0</v>
      </c>
      <c r="N338" s="25">
        <v>0</v>
      </c>
      <c r="O338" s="25">
        <v>0</v>
      </c>
      <c r="P338" s="18">
        <f t="shared" si="26"/>
        <v>-1000</v>
      </c>
      <c r="Q338" s="18">
        <f aca="true" t="shared" si="27" ref="Q338:Q402">N338-K338</f>
        <v>0</v>
      </c>
      <c r="R338" s="18">
        <f aca="true" t="shared" si="28" ref="R338:R402">O338-L338</f>
        <v>-1000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98"/>
    </row>
    <row r="339" spans="1:25" s="66" customFormat="1" ht="12.75" customHeight="1">
      <c r="A339" s="43">
        <v>2630</v>
      </c>
      <c r="B339" s="70" t="s">
        <v>201</v>
      </c>
      <c r="C339" s="70" t="s">
        <v>190</v>
      </c>
      <c r="D339" s="70" t="s">
        <v>181</v>
      </c>
      <c r="E339" s="68" t="s">
        <v>626</v>
      </c>
      <c r="F339" s="24"/>
      <c r="G339" s="19">
        <v>16683.94</v>
      </c>
      <c r="H339" s="25">
        <v>3361.1</v>
      </c>
      <c r="I339" s="19">
        <v>13322.8</v>
      </c>
      <c r="J339" s="25">
        <v>1500</v>
      </c>
      <c r="K339" s="25">
        <v>1500</v>
      </c>
      <c r="L339" s="25">
        <v>0</v>
      </c>
      <c r="M339" s="25">
        <v>0</v>
      </c>
      <c r="N339" s="25">
        <v>0</v>
      </c>
      <c r="O339" s="25">
        <v>0</v>
      </c>
      <c r="P339" s="18">
        <f t="shared" si="26"/>
        <v>-1500</v>
      </c>
      <c r="Q339" s="18">
        <f t="shared" si="27"/>
        <v>-1500</v>
      </c>
      <c r="R339" s="18">
        <f t="shared" si="28"/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98"/>
    </row>
    <row r="340" spans="1:25" s="66" customFormat="1" ht="12.75" customHeight="1">
      <c r="A340" s="43"/>
      <c r="B340" s="70"/>
      <c r="C340" s="70"/>
      <c r="D340" s="70"/>
      <c r="E340" s="17" t="s">
        <v>186</v>
      </c>
      <c r="F340" s="24"/>
      <c r="G340" s="19"/>
      <c r="H340" s="19"/>
      <c r="I340" s="19"/>
      <c r="J340" s="19"/>
      <c r="K340" s="19"/>
      <c r="L340" s="62"/>
      <c r="M340" s="18"/>
      <c r="N340" s="18"/>
      <c r="O340" s="18"/>
      <c r="P340" s="18">
        <f t="shared" si="26"/>
        <v>0</v>
      </c>
      <c r="Q340" s="18">
        <f t="shared" si="27"/>
        <v>0</v>
      </c>
      <c r="R340" s="18">
        <f t="shared" si="28"/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98"/>
    </row>
    <row r="341" spans="1:25" s="66" customFormat="1" ht="21" customHeight="1">
      <c r="A341" s="43">
        <v>2631</v>
      </c>
      <c r="B341" s="70" t="s">
        <v>201</v>
      </c>
      <c r="C341" s="70" t="s">
        <v>190</v>
      </c>
      <c r="D341" s="70" t="s">
        <v>184</v>
      </c>
      <c r="E341" s="68" t="s">
        <v>626</v>
      </c>
      <c r="F341" s="16"/>
      <c r="G341" s="24">
        <v>16683.94</v>
      </c>
      <c r="H341" s="24">
        <v>3361.1</v>
      </c>
      <c r="I341" s="24">
        <v>13322.8</v>
      </c>
      <c r="J341" s="25">
        <v>1500</v>
      </c>
      <c r="K341" s="25">
        <v>1500</v>
      </c>
      <c r="L341" s="25">
        <v>0</v>
      </c>
      <c r="M341" s="25">
        <v>0</v>
      </c>
      <c r="N341" s="25">
        <v>0</v>
      </c>
      <c r="O341" s="25">
        <v>0</v>
      </c>
      <c r="P341" s="18">
        <f t="shared" si="26"/>
        <v>-1500</v>
      </c>
      <c r="Q341" s="18">
        <f t="shared" si="27"/>
        <v>-1500</v>
      </c>
      <c r="R341" s="18">
        <f t="shared" si="28"/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98"/>
    </row>
    <row r="342" spans="1:25" s="66" customFormat="1" ht="12.75" customHeight="1">
      <c r="A342" s="43"/>
      <c r="B342" s="16"/>
      <c r="C342" s="16"/>
      <c r="D342" s="18"/>
      <c r="E342" s="17" t="s">
        <v>361</v>
      </c>
      <c r="F342" s="16" t="s">
        <v>360</v>
      </c>
      <c r="G342" s="19">
        <v>3361.1</v>
      </c>
      <c r="H342" s="25">
        <v>3361.1</v>
      </c>
      <c r="I342" s="19">
        <v>0</v>
      </c>
      <c r="J342" s="25">
        <v>1500</v>
      </c>
      <c r="K342" s="25">
        <v>1500</v>
      </c>
      <c r="L342" s="25">
        <v>0</v>
      </c>
      <c r="M342" s="25">
        <v>0</v>
      </c>
      <c r="N342" s="25">
        <v>0</v>
      </c>
      <c r="O342" s="25">
        <v>0</v>
      </c>
      <c r="P342" s="18">
        <f t="shared" si="26"/>
        <v>-1500</v>
      </c>
      <c r="Q342" s="18">
        <f t="shared" si="27"/>
        <v>-1500</v>
      </c>
      <c r="R342" s="18">
        <f t="shared" si="28"/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98"/>
    </row>
    <row r="343" spans="1:25" s="66" customFormat="1" ht="19.5" customHeight="1">
      <c r="A343" s="43"/>
      <c r="B343" s="16"/>
      <c r="C343" s="16"/>
      <c r="D343" s="18"/>
      <c r="E343" s="63" t="s">
        <v>427</v>
      </c>
      <c r="F343" s="16">
        <v>5112</v>
      </c>
      <c r="G343" s="24">
        <v>13322.8</v>
      </c>
      <c r="H343" s="24">
        <v>0</v>
      </c>
      <c r="I343" s="24">
        <v>13322.8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18">
        <f t="shared" si="26"/>
        <v>0</v>
      </c>
      <c r="Q343" s="18">
        <f t="shared" si="27"/>
        <v>0</v>
      </c>
      <c r="R343" s="18">
        <f t="shared" si="28"/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98"/>
    </row>
    <row r="344" spans="1:25" s="66" customFormat="1" ht="12.75" customHeight="1">
      <c r="A344" s="43"/>
      <c r="B344" s="16"/>
      <c r="C344" s="16"/>
      <c r="D344" s="18"/>
      <c r="E344" s="63" t="s">
        <v>429</v>
      </c>
      <c r="F344" s="16">
        <v>5113</v>
      </c>
      <c r="G344" s="19">
        <v>0</v>
      </c>
      <c r="H344" s="19">
        <v>0</v>
      </c>
      <c r="I344" s="19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18">
        <f t="shared" si="26"/>
        <v>0</v>
      </c>
      <c r="Q344" s="18">
        <f t="shared" si="27"/>
        <v>0</v>
      </c>
      <c r="R344" s="18">
        <f t="shared" si="28"/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98"/>
    </row>
    <row r="345" spans="1:25" s="66" customFormat="1" ht="21" customHeight="1">
      <c r="A345" s="43"/>
      <c r="B345" s="16"/>
      <c r="C345" s="16"/>
      <c r="D345" s="18"/>
      <c r="E345" s="63" t="s">
        <v>439</v>
      </c>
      <c r="F345" s="16">
        <v>5134</v>
      </c>
      <c r="G345" s="24">
        <v>0</v>
      </c>
      <c r="H345" s="24">
        <v>0</v>
      </c>
      <c r="I345" s="24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18">
        <f t="shared" si="26"/>
        <v>0</v>
      </c>
      <c r="Q345" s="18">
        <f t="shared" si="27"/>
        <v>0</v>
      </c>
      <c r="R345" s="18">
        <f t="shared" si="28"/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98"/>
    </row>
    <row r="346" spans="1:25" s="66" customFormat="1" ht="12.75" customHeight="1">
      <c r="A346" s="43" t="s">
        <v>264</v>
      </c>
      <c r="B346" s="16" t="s">
        <v>259</v>
      </c>
      <c r="C346" s="16" t="s">
        <v>221</v>
      </c>
      <c r="D346" s="18" t="s">
        <v>181</v>
      </c>
      <c r="E346" s="67" t="s">
        <v>265</v>
      </c>
      <c r="F346" s="24"/>
      <c r="G346" s="25">
        <v>2581.9</v>
      </c>
      <c r="H346" s="25">
        <v>2581.9</v>
      </c>
      <c r="I346" s="30">
        <v>0</v>
      </c>
      <c r="J346" s="25">
        <v>3000</v>
      </c>
      <c r="K346" s="25">
        <v>3000</v>
      </c>
      <c r="L346" s="25">
        <v>0</v>
      </c>
      <c r="M346" s="18">
        <v>4000</v>
      </c>
      <c r="N346" s="18">
        <v>4000</v>
      </c>
      <c r="O346" s="18">
        <v>0</v>
      </c>
      <c r="P346" s="18">
        <f t="shared" si="26"/>
        <v>1000</v>
      </c>
      <c r="Q346" s="18">
        <f t="shared" si="27"/>
        <v>1000</v>
      </c>
      <c r="R346" s="18">
        <f t="shared" si="28"/>
        <v>0</v>
      </c>
      <c r="S346" s="18">
        <v>4000</v>
      </c>
      <c r="T346" s="18">
        <v>4000</v>
      </c>
      <c r="U346" s="18">
        <v>0</v>
      </c>
      <c r="V346" s="18">
        <v>4000</v>
      </c>
      <c r="W346" s="18">
        <v>4000</v>
      </c>
      <c r="X346" s="18">
        <v>0</v>
      </c>
      <c r="Y346" s="98"/>
    </row>
    <row r="347" spans="1:25" s="66" customFormat="1" ht="15" customHeight="1">
      <c r="A347" s="43"/>
      <c r="B347" s="16"/>
      <c r="C347" s="16"/>
      <c r="D347" s="18"/>
      <c r="E347" s="17" t="s">
        <v>186</v>
      </c>
      <c r="F347" s="18"/>
      <c r="G347" s="24"/>
      <c r="H347" s="24"/>
      <c r="I347" s="24"/>
      <c r="J347" s="24"/>
      <c r="K347" s="24"/>
      <c r="L347" s="24"/>
      <c r="M347" s="18"/>
      <c r="N347" s="18"/>
      <c r="O347" s="18"/>
      <c r="P347" s="18">
        <f t="shared" si="26"/>
        <v>0</v>
      </c>
      <c r="Q347" s="18">
        <f t="shared" si="27"/>
        <v>0</v>
      </c>
      <c r="R347" s="18">
        <f t="shared" si="28"/>
        <v>0</v>
      </c>
      <c r="S347" s="18"/>
      <c r="T347" s="18"/>
      <c r="U347" s="18"/>
      <c r="V347" s="18"/>
      <c r="W347" s="18"/>
      <c r="X347" s="18"/>
      <c r="Y347" s="98"/>
    </row>
    <row r="348" spans="1:25" s="66" customFormat="1" ht="12.75" customHeight="1">
      <c r="A348" s="43" t="s">
        <v>266</v>
      </c>
      <c r="B348" s="16" t="s">
        <v>259</v>
      </c>
      <c r="C348" s="16" t="s">
        <v>221</v>
      </c>
      <c r="D348" s="16" t="s">
        <v>184</v>
      </c>
      <c r="E348" s="17" t="s">
        <v>265</v>
      </c>
      <c r="F348" s="18"/>
      <c r="G348" s="25">
        <v>2581.9</v>
      </c>
      <c r="H348" s="25">
        <v>2581.9</v>
      </c>
      <c r="I348" s="25">
        <v>0</v>
      </c>
      <c r="J348" s="25">
        <v>0</v>
      </c>
      <c r="K348" s="25">
        <v>0</v>
      </c>
      <c r="L348" s="25">
        <v>0</v>
      </c>
      <c r="M348" s="18">
        <v>4000</v>
      </c>
      <c r="N348" s="18">
        <v>4000</v>
      </c>
      <c r="O348" s="18">
        <v>0</v>
      </c>
      <c r="P348" s="18">
        <f t="shared" si="26"/>
        <v>4000</v>
      </c>
      <c r="Q348" s="18">
        <f t="shared" si="27"/>
        <v>4000</v>
      </c>
      <c r="R348" s="18">
        <f t="shared" si="28"/>
        <v>0</v>
      </c>
      <c r="S348" s="18">
        <v>4000</v>
      </c>
      <c r="T348" s="18">
        <v>4000</v>
      </c>
      <c r="U348" s="18">
        <v>0</v>
      </c>
      <c r="V348" s="18">
        <v>4000</v>
      </c>
      <c r="W348" s="18">
        <v>4000</v>
      </c>
      <c r="X348" s="18">
        <v>0</v>
      </c>
      <c r="Y348" s="98"/>
    </row>
    <row r="349" spans="1:25" s="66" customFormat="1" ht="17.25" customHeight="1">
      <c r="A349" s="43"/>
      <c r="B349" s="16"/>
      <c r="C349" s="16"/>
      <c r="D349" s="18"/>
      <c r="E349" s="17" t="s">
        <v>5</v>
      </c>
      <c r="F349" s="18"/>
      <c r="G349" s="24"/>
      <c r="H349" s="24"/>
      <c r="I349" s="24"/>
      <c r="J349" s="24"/>
      <c r="K349" s="24"/>
      <c r="L349" s="24"/>
      <c r="M349" s="18"/>
      <c r="N349" s="18"/>
      <c r="O349" s="18"/>
      <c r="P349" s="18">
        <f t="shared" si="26"/>
        <v>0</v>
      </c>
      <c r="Q349" s="18">
        <f t="shared" si="27"/>
        <v>0</v>
      </c>
      <c r="R349" s="18">
        <f t="shared" si="28"/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98"/>
    </row>
    <row r="350" spans="1:25" s="66" customFormat="1" ht="12.75" customHeight="1">
      <c r="A350" s="43"/>
      <c r="B350" s="16"/>
      <c r="C350" s="16"/>
      <c r="D350" s="18"/>
      <c r="E350" s="67" t="s">
        <v>555</v>
      </c>
      <c r="F350" s="24"/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18">
        <f t="shared" si="26"/>
        <v>0</v>
      </c>
      <c r="Q350" s="18">
        <f t="shared" si="27"/>
        <v>0</v>
      </c>
      <c r="R350" s="18">
        <f t="shared" si="28"/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98"/>
    </row>
    <row r="351" spans="1:25" s="66" customFormat="1" ht="22.5" customHeight="1">
      <c r="A351" s="43"/>
      <c r="B351" s="16"/>
      <c r="C351" s="16"/>
      <c r="D351" s="18"/>
      <c r="E351" s="17" t="s">
        <v>389</v>
      </c>
      <c r="F351" s="16" t="s">
        <v>388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18">
        <f t="shared" si="26"/>
        <v>0</v>
      </c>
      <c r="Q351" s="18">
        <f t="shared" si="27"/>
        <v>0</v>
      </c>
      <c r="R351" s="18">
        <f t="shared" si="28"/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98"/>
    </row>
    <row r="352" spans="1:25" s="66" customFormat="1" ht="12.75" customHeight="1">
      <c r="A352" s="43"/>
      <c r="B352" s="16"/>
      <c r="C352" s="16"/>
      <c r="D352" s="18"/>
      <c r="E352" s="17" t="s">
        <v>427</v>
      </c>
      <c r="F352" s="16" t="s">
        <v>426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18">
        <f t="shared" si="26"/>
        <v>0</v>
      </c>
      <c r="Q352" s="18">
        <f t="shared" si="27"/>
        <v>0</v>
      </c>
      <c r="R352" s="18">
        <f t="shared" si="28"/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98"/>
    </row>
    <row r="353" spans="1:25" s="66" customFormat="1" ht="27" customHeight="1">
      <c r="A353" s="43"/>
      <c r="B353" s="16"/>
      <c r="C353" s="16"/>
      <c r="D353" s="18"/>
      <c r="E353" s="67" t="s">
        <v>556</v>
      </c>
      <c r="F353" s="24"/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18">
        <v>4000</v>
      </c>
      <c r="N353" s="18">
        <v>4000</v>
      </c>
      <c r="O353" s="18">
        <v>0</v>
      </c>
      <c r="P353" s="18">
        <f t="shared" si="26"/>
        <v>4000</v>
      </c>
      <c r="Q353" s="18">
        <f t="shared" si="27"/>
        <v>4000</v>
      </c>
      <c r="R353" s="18">
        <f t="shared" si="28"/>
        <v>0</v>
      </c>
      <c r="S353" s="18">
        <v>4000</v>
      </c>
      <c r="T353" s="18">
        <v>4000</v>
      </c>
      <c r="U353" s="18">
        <v>0</v>
      </c>
      <c r="V353" s="18">
        <v>4000</v>
      </c>
      <c r="W353" s="18">
        <v>4000</v>
      </c>
      <c r="X353" s="18">
        <v>0</v>
      </c>
      <c r="Y353" s="98"/>
    </row>
    <row r="354" spans="1:25" s="66" customFormat="1" ht="24.75" customHeight="1">
      <c r="A354" s="43"/>
      <c r="B354" s="16"/>
      <c r="C354" s="16"/>
      <c r="D354" s="18"/>
      <c r="E354" s="17" t="s">
        <v>402</v>
      </c>
      <c r="F354" s="16" t="s">
        <v>403</v>
      </c>
      <c r="G354" s="18">
        <v>2581.9</v>
      </c>
      <c r="H354" s="18">
        <v>2581.9</v>
      </c>
      <c r="I354" s="18">
        <v>0</v>
      </c>
      <c r="J354" s="25">
        <v>3000</v>
      </c>
      <c r="K354" s="25">
        <v>3000</v>
      </c>
      <c r="L354" s="25">
        <v>0</v>
      </c>
      <c r="M354" s="18">
        <v>4000</v>
      </c>
      <c r="N354" s="18">
        <v>4000</v>
      </c>
      <c r="O354" s="18">
        <v>0</v>
      </c>
      <c r="P354" s="18">
        <f t="shared" si="26"/>
        <v>1000</v>
      </c>
      <c r="Q354" s="18">
        <f t="shared" si="27"/>
        <v>1000</v>
      </c>
      <c r="R354" s="18">
        <f t="shared" si="28"/>
        <v>0</v>
      </c>
      <c r="S354" s="18">
        <v>4000</v>
      </c>
      <c r="T354" s="18">
        <v>4000</v>
      </c>
      <c r="U354" s="18">
        <v>0</v>
      </c>
      <c r="V354" s="18">
        <v>4000</v>
      </c>
      <c r="W354" s="18">
        <v>4000</v>
      </c>
      <c r="X354" s="18">
        <v>0</v>
      </c>
      <c r="Y354" s="98"/>
    </row>
    <row r="355" spans="1:25" s="66" customFormat="1" ht="46.5" customHeight="1">
      <c r="A355" s="43"/>
      <c r="B355" s="16"/>
      <c r="C355" s="16"/>
      <c r="D355" s="18"/>
      <c r="E355" s="67" t="s">
        <v>557</v>
      </c>
      <c r="F355" s="24"/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18">
        <f t="shared" si="26"/>
        <v>0</v>
      </c>
      <c r="Q355" s="18">
        <f t="shared" si="27"/>
        <v>0</v>
      </c>
      <c r="R355" s="18">
        <f t="shared" si="28"/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98"/>
    </row>
    <row r="356" spans="1:25" s="66" customFormat="1" ht="12.75" customHeight="1">
      <c r="A356" s="43"/>
      <c r="B356" s="16"/>
      <c r="C356" s="16"/>
      <c r="D356" s="18"/>
      <c r="E356" s="17" t="s">
        <v>422</v>
      </c>
      <c r="F356" s="16" t="s">
        <v>423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18">
        <f t="shared" si="26"/>
        <v>0</v>
      </c>
      <c r="Q356" s="18">
        <f t="shared" si="27"/>
        <v>0</v>
      </c>
      <c r="R356" s="18">
        <f t="shared" si="28"/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98"/>
    </row>
    <row r="357" spans="1:25" s="66" customFormat="1" ht="46.5" customHeight="1">
      <c r="A357" s="43"/>
      <c r="B357" s="16"/>
      <c r="C357" s="16"/>
      <c r="D357" s="18"/>
      <c r="E357" s="67" t="s">
        <v>558</v>
      </c>
      <c r="F357" s="24"/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18">
        <f t="shared" si="26"/>
        <v>0</v>
      </c>
      <c r="Q357" s="18">
        <f t="shared" si="27"/>
        <v>0</v>
      </c>
      <c r="R357" s="18">
        <f t="shared" si="28"/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98"/>
    </row>
    <row r="358" spans="1:25" s="66" customFormat="1" ht="12.75" customHeight="1">
      <c r="A358" s="43"/>
      <c r="B358" s="16"/>
      <c r="C358" s="16"/>
      <c r="D358" s="18"/>
      <c r="E358" s="17" t="s">
        <v>422</v>
      </c>
      <c r="F358" s="16" t="s">
        <v>423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18">
        <f t="shared" si="26"/>
        <v>0</v>
      </c>
      <c r="Q358" s="18">
        <f t="shared" si="27"/>
        <v>0</v>
      </c>
      <c r="R358" s="18">
        <f t="shared" si="28"/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98"/>
    </row>
    <row r="359" spans="1:25" s="66" customFormat="1" ht="53.25" customHeight="1">
      <c r="A359" s="43"/>
      <c r="B359" s="16"/>
      <c r="C359" s="16"/>
      <c r="D359" s="18"/>
      <c r="E359" s="67" t="s">
        <v>559</v>
      </c>
      <c r="F359" s="24"/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18">
        <f t="shared" si="26"/>
        <v>0</v>
      </c>
      <c r="Q359" s="18">
        <f t="shared" si="27"/>
        <v>0</v>
      </c>
      <c r="R359" s="18">
        <f t="shared" si="28"/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98"/>
    </row>
    <row r="360" spans="1:25" s="66" customFormat="1" ht="12.75" customHeight="1">
      <c r="A360" s="43"/>
      <c r="B360" s="16"/>
      <c r="C360" s="16"/>
      <c r="D360" s="18"/>
      <c r="E360" s="17" t="s">
        <v>422</v>
      </c>
      <c r="F360" s="16" t="s">
        <v>423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18">
        <f t="shared" si="26"/>
        <v>0</v>
      </c>
      <c r="Q360" s="18">
        <f t="shared" si="27"/>
        <v>0</v>
      </c>
      <c r="R360" s="18">
        <f t="shared" si="28"/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98"/>
    </row>
    <row r="361" spans="1:25" s="66" customFormat="1" ht="27.75" customHeight="1">
      <c r="A361" s="43"/>
      <c r="B361" s="16"/>
      <c r="C361" s="16"/>
      <c r="D361" s="18"/>
      <c r="E361" s="67" t="s">
        <v>560</v>
      </c>
      <c r="F361" s="24"/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18">
        <f t="shared" si="26"/>
        <v>0</v>
      </c>
      <c r="Q361" s="18">
        <f t="shared" si="27"/>
        <v>0</v>
      </c>
      <c r="R361" s="18">
        <f t="shared" si="28"/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98"/>
    </row>
    <row r="362" spans="1:25" s="66" customFormat="1" ht="12.75" customHeight="1">
      <c r="A362" s="43"/>
      <c r="B362" s="16"/>
      <c r="C362" s="16"/>
      <c r="D362" s="18"/>
      <c r="E362" s="17" t="s">
        <v>429</v>
      </c>
      <c r="F362" s="16" t="s">
        <v>428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18">
        <f t="shared" si="26"/>
        <v>0</v>
      </c>
      <c r="Q362" s="18">
        <f t="shared" si="27"/>
        <v>0</v>
      </c>
      <c r="R362" s="18">
        <f t="shared" si="28"/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98"/>
    </row>
    <row r="363" spans="1:25" s="66" customFormat="1" ht="27.75" customHeight="1">
      <c r="A363" s="43" t="s">
        <v>267</v>
      </c>
      <c r="B363" s="16" t="s">
        <v>259</v>
      </c>
      <c r="C363" s="16" t="s">
        <v>197</v>
      </c>
      <c r="D363" s="18" t="s">
        <v>181</v>
      </c>
      <c r="E363" s="67" t="s">
        <v>268</v>
      </c>
      <c r="F363" s="24"/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18">
        <f t="shared" si="26"/>
        <v>0</v>
      </c>
      <c r="Q363" s="18">
        <f t="shared" si="27"/>
        <v>0</v>
      </c>
      <c r="R363" s="18">
        <f t="shared" si="28"/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98"/>
    </row>
    <row r="364" spans="1:25" s="66" customFormat="1" ht="18.75" customHeight="1">
      <c r="A364" s="43"/>
      <c r="B364" s="16"/>
      <c r="C364" s="16"/>
      <c r="D364" s="18"/>
      <c r="E364" s="17" t="s">
        <v>186</v>
      </c>
      <c r="F364" s="18"/>
      <c r="G364" s="24"/>
      <c r="H364" s="24"/>
      <c r="I364" s="24"/>
      <c r="J364" s="24"/>
      <c r="K364" s="24"/>
      <c r="L364" s="24"/>
      <c r="M364" s="18"/>
      <c r="N364" s="18"/>
      <c r="O364" s="18"/>
      <c r="P364" s="18">
        <f t="shared" si="26"/>
        <v>0</v>
      </c>
      <c r="Q364" s="18">
        <f t="shared" si="27"/>
        <v>0</v>
      </c>
      <c r="R364" s="18">
        <f t="shared" si="28"/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98"/>
    </row>
    <row r="365" spans="1:25" s="66" customFormat="1" ht="27" customHeight="1">
      <c r="A365" s="43" t="s">
        <v>269</v>
      </c>
      <c r="B365" s="16" t="s">
        <v>259</v>
      </c>
      <c r="C365" s="16" t="s">
        <v>197</v>
      </c>
      <c r="D365" s="16" t="s">
        <v>184</v>
      </c>
      <c r="E365" s="17" t="s">
        <v>268</v>
      </c>
      <c r="F365" s="18"/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18">
        <f t="shared" si="26"/>
        <v>0</v>
      </c>
      <c r="Q365" s="18">
        <f t="shared" si="27"/>
        <v>0</v>
      </c>
      <c r="R365" s="18">
        <f t="shared" si="28"/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98"/>
    </row>
    <row r="366" spans="1:25" s="66" customFormat="1" ht="15.75" customHeight="1">
      <c r="A366" s="43"/>
      <c r="B366" s="16"/>
      <c r="C366" s="16"/>
      <c r="D366" s="18"/>
      <c r="E366" s="17" t="s">
        <v>5</v>
      </c>
      <c r="F366" s="18"/>
      <c r="G366" s="19"/>
      <c r="H366" s="19"/>
      <c r="I366" s="19"/>
      <c r="J366" s="19"/>
      <c r="K366" s="19"/>
      <c r="L366" s="19"/>
      <c r="M366" s="18"/>
      <c r="N366" s="18"/>
      <c r="O366" s="18"/>
      <c r="P366" s="18">
        <f t="shared" si="26"/>
        <v>0</v>
      </c>
      <c r="Q366" s="18">
        <f t="shared" si="27"/>
        <v>0</v>
      </c>
      <c r="R366" s="18">
        <f t="shared" si="28"/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98"/>
    </row>
    <row r="367" spans="1:25" s="66" customFormat="1" ht="30.75" customHeight="1">
      <c r="A367" s="43"/>
      <c r="B367" s="16"/>
      <c r="C367" s="16"/>
      <c r="D367" s="18"/>
      <c r="E367" s="67" t="s">
        <v>561</v>
      </c>
      <c r="F367" s="24"/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18">
        <f t="shared" si="26"/>
        <v>0</v>
      </c>
      <c r="Q367" s="18">
        <f t="shared" si="27"/>
        <v>0</v>
      </c>
      <c r="R367" s="18">
        <f t="shared" si="28"/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98"/>
    </row>
    <row r="368" spans="1:25" s="66" customFormat="1" ht="12.75" customHeight="1">
      <c r="A368" s="43"/>
      <c r="B368" s="16"/>
      <c r="C368" s="16"/>
      <c r="D368" s="18"/>
      <c r="E368" s="17" t="s">
        <v>439</v>
      </c>
      <c r="F368" s="16" t="s">
        <v>438</v>
      </c>
      <c r="G368" s="19"/>
      <c r="H368" s="19"/>
      <c r="I368" s="19"/>
      <c r="J368" s="19"/>
      <c r="K368" s="19"/>
      <c r="L368" s="19"/>
      <c r="M368" s="18"/>
      <c r="N368" s="18"/>
      <c r="O368" s="18"/>
      <c r="P368" s="18">
        <f t="shared" si="26"/>
        <v>0</v>
      </c>
      <c r="Q368" s="18">
        <f t="shared" si="27"/>
        <v>0</v>
      </c>
      <c r="R368" s="18">
        <f t="shared" si="28"/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98"/>
    </row>
    <row r="369" spans="1:25" s="66" customFormat="1" ht="27.75" customHeight="1">
      <c r="A369" s="43" t="s">
        <v>270</v>
      </c>
      <c r="B369" s="16" t="s">
        <v>259</v>
      </c>
      <c r="C369" s="16" t="s">
        <v>201</v>
      </c>
      <c r="D369" s="18" t="s">
        <v>181</v>
      </c>
      <c r="E369" s="67" t="s">
        <v>271</v>
      </c>
      <c r="F369" s="24"/>
      <c r="G369" s="19">
        <v>47992.8</v>
      </c>
      <c r="H369" s="25">
        <v>0</v>
      </c>
      <c r="I369" s="19">
        <v>47992.8</v>
      </c>
      <c r="J369" s="19">
        <v>24429.6</v>
      </c>
      <c r="K369" s="25">
        <v>0</v>
      </c>
      <c r="L369" s="19">
        <v>24429.6</v>
      </c>
      <c r="M369" s="18">
        <v>37700</v>
      </c>
      <c r="N369" s="18">
        <v>0</v>
      </c>
      <c r="O369" s="18">
        <v>37700</v>
      </c>
      <c r="P369" s="18">
        <f t="shared" si="26"/>
        <v>13270.400000000001</v>
      </c>
      <c r="Q369" s="18">
        <f t="shared" si="27"/>
        <v>0</v>
      </c>
      <c r="R369" s="18">
        <f t="shared" si="28"/>
        <v>13270.400000000001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98"/>
    </row>
    <row r="370" spans="1:25" s="66" customFormat="1" ht="12.75" customHeight="1">
      <c r="A370" s="43"/>
      <c r="B370" s="16"/>
      <c r="C370" s="16"/>
      <c r="D370" s="18"/>
      <c r="E370" s="17" t="s">
        <v>186</v>
      </c>
      <c r="F370" s="18"/>
      <c r="G370" s="19"/>
      <c r="H370" s="25"/>
      <c r="I370" s="19"/>
      <c r="J370" s="19"/>
      <c r="K370" s="19"/>
      <c r="L370" s="19"/>
      <c r="M370" s="18"/>
      <c r="N370" s="18"/>
      <c r="O370" s="18"/>
      <c r="P370" s="18">
        <f t="shared" si="26"/>
        <v>0</v>
      </c>
      <c r="Q370" s="18">
        <f t="shared" si="27"/>
        <v>0</v>
      </c>
      <c r="R370" s="18">
        <f t="shared" si="28"/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98"/>
    </row>
    <row r="371" spans="1:25" s="66" customFormat="1" ht="21.75" customHeight="1">
      <c r="A371" s="43" t="s">
        <v>272</v>
      </c>
      <c r="B371" s="16" t="s">
        <v>259</v>
      </c>
      <c r="C371" s="16" t="s">
        <v>201</v>
      </c>
      <c r="D371" s="16" t="s">
        <v>184</v>
      </c>
      <c r="E371" s="17" t="s">
        <v>271</v>
      </c>
      <c r="F371" s="18"/>
      <c r="G371" s="19">
        <v>47992.8</v>
      </c>
      <c r="H371" s="25">
        <v>0</v>
      </c>
      <c r="I371" s="19">
        <v>47992.8</v>
      </c>
      <c r="J371" s="19">
        <v>24429.6</v>
      </c>
      <c r="K371" s="25">
        <v>0</v>
      </c>
      <c r="L371" s="19">
        <v>24429.6</v>
      </c>
      <c r="M371" s="18">
        <v>37700</v>
      </c>
      <c r="N371" s="18">
        <v>0</v>
      </c>
      <c r="O371" s="18">
        <v>37700</v>
      </c>
      <c r="P371" s="18">
        <f t="shared" si="26"/>
        <v>13270.400000000001</v>
      </c>
      <c r="Q371" s="18">
        <f t="shared" si="27"/>
        <v>0</v>
      </c>
      <c r="R371" s="18">
        <f t="shared" si="28"/>
        <v>13270.400000000001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98"/>
    </row>
    <row r="372" spans="1:25" s="66" customFormat="1" ht="18" customHeight="1">
      <c r="A372" s="43"/>
      <c r="B372" s="16"/>
      <c r="C372" s="16"/>
      <c r="D372" s="18"/>
      <c r="E372" s="17" t="s">
        <v>5</v>
      </c>
      <c r="F372" s="18"/>
      <c r="G372" s="24"/>
      <c r="H372" s="24"/>
      <c r="I372" s="24"/>
      <c r="J372" s="24"/>
      <c r="K372" s="24"/>
      <c r="L372" s="24"/>
      <c r="M372" s="18"/>
      <c r="N372" s="18"/>
      <c r="O372" s="18"/>
      <c r="P372" s="18">
        <f t="shared" si="26"/>
        <v>0</v>
      </c>
      <c r="Q372" s="18">
        <f t="shared" si="27"/>
        <v>0</v>
      </c>
      <c r="R372" s="18">
        <f t="shared" si="28"/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98"/>
    </row>
    <row r="373" spans="1:25" s="66" customFormat="1" ht="22.5" customHeight="1">
      <c r="A373" s="43"/>
      <c r="B373" s="16"/>
      <c r="C373" s="16"/>
      <c r="D373" s="18"/>
      <c r="E373" s="67" t="s">
        <v>562</v>
      </c>
      <c r="F373" s="24"/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18">
        <f t="shared" si="26"/>
        <v>0</v>
      </c>
      <c r="Q373" s="18">
        <f t="shared" si="27"/>
        <v>0</v>
      </c>
      <c r="R373" s="18">
        <f t="shared" si="28"/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98"/>
    </row>
    <row r="374" spans="1:25" s="66" customFormat="1" ht="20.25" customHeight="1">
      <c r="A374" s="43"/>
      <c r="B374" s="16"/>
      <c r="C374" s="16"/>
      <c r="D374" s="18"/>
      <c r="E374" s="17" t="s">
        <v>389</v>
      </c>
      <c r="F374" s="16" t="s">
        <v>388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18">
        <f t="shared" si="26"/>
        <v>0</v>
      </c>
      <c r="Q374" s="18">
        <f t="shared" si="27"/>
        <v>0</v>
      </c>
      <c r="R374" s="18">
        <f t="shared" si="28"/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98"/>
    </row>
    <row r="375" spans="1:25" s="66" customFormat="1" ht="18" customHeight="1">
      <c r="A375" s="43"/>
      <c r="B375" s="16"/>
      <c r="C375" s="16"/>
      <c r="D375" s="18"/>
      <c r="E375" s="17" t="s">
        <v>398</v>
      </c>
      <c r="F375" s="16" t="s">
        <v>399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18">
        <f t="shared" si="26"/>
        <v>0</v>
      </c>
      <c r="Q375" s="18">
        <f t="shared" si="27"/>
        <v>0</v>
      </c>
      <c r="R375" s="18">
        <f t="shared" si="28"/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98"/>
    </row>
    <row r="376" spans="1:25" s="66" customFormat="1" ht="25.5" customHeight="1">
      <c r="A376" s="43"/>
      <c r="B376" s="16"/>
      <c r="C376" s="16"/>
      <c r="D376" s="18"/>
      <c r="E376" s="67" t="s">
        <v>563</v>
      </c>
      <c r="F376" s="24"/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18">
        <f t="shared" si="26"/>
        <v>0</v>
      </c>
      <c r="Q376" s="18">
        <f t="shared" si="27"/>
        <v>0</v>
      </c>
      <c r="R376" s="18">
        <f t="shared" si="28"/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98"/>
    </row>
    <row r="377" spans="1:25" s="66" customFormat="1" ht="18" customHeight="1">
      <c r="A377" s="43"/>
      <c r="B377" s="16"/>
      <c r="C377" s="16"/>
      <c r="D377" s="18"/>
      <c r="E377" s="17" t="s">
        <v>398</v>
      </c>
      <c r="F377" s="16" t="s">
        <v>399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18">
        <f t="shared" si="26"/>
        <v>0</v>
      </c>
      <c r="Q377" s="18">
        <f t="shared" si="27"/>
        <v>0</v>
      </c>
      <c r="R377" s="18">
        <f t="shared" si="28"/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98"/>
    </row>
    <row r="378" spans="1:25" s="66" customFormat="1" ht="21" customHeight="1">
      <c r="A378" s="43"/>
      <c r="B378" s="16"/>
      <c r="C378" s="16"/>
      <c r="D378" s="18"/>
      <c r="E378" s="17" t="s">
        <v>636</v>
      </c>
      <c r="F378" s="16">
        <v>5112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18">
        <f t="shared" si="26"/>
        <v>0</v>
      </c>
      <c r="Q378" s="18">
        <f t="shared" si="27"/>
        <v>0</v>
      </c>
      <c r="R378" s="18">
        <f t="shared" si="28"/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98"/>
    </row>
    <row r="379" spans="1:25" s="66" customFormat="1" ht="12.75" customHeight="1">
      <c r="A379" s="43"/>
      <c r="B379" s="16"/>
      <c r="C379" s="16"/>
      <c r="D379" s="18"/>
      <c r="E379" s="17" t="s">
        <v>632</v>
      </c>
      <c r="F379" s="16">
        <v>5134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18">
        <f t="shared" si="26"/>
        <v>0</v>
      </c>
      <c r="Q379" s="18">
        <f t="shared" si="27"/>
        <v>0</v>
      </c>
      <c r="R379" s="18">
        <f t="shared" si="28"/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98"/>
    </row>
    <row r="380" spans="1:25" s="66" customFormat="1" ht="33" customHeight="1">
      <c r="A380" s="43"/>
      <c r="B380" s="16"/>
      <c r="C380" s="16"/>
      <c r="D380" s="18"/>
      <c r="E380" s="67" t="s">
        <v>564</v>
      </c>
      <c r="F380" s="24"/>
      <c r="G380" s="19">
        <v>47992.8</v>
      </c>
      <c r="H380" s="25">
        <v>0</v>
      </c>
      <c r="I380" s="19">
        <v>47992.8</v>
      </c>
      <c r="J380" s="19">
        <v>24429.6</v>
      </c>
      <c r="K380" s="19"/>
      <c r="L380" s="19">
        <v>24429.6</v>
      </c>
      <c r="M380" s="18">
        <v>35700</v>
      </c>
      <c r="N380" s="18">
        <v>0</v>
      </c>
      <c r="O380" s="18">
        <v>35700</v>
      </c>
      <c r="P380" s="18">
        <f t="shared" si="26"/>
        <v>11270.400000000001</v>
      </c>
      <c r="Q380" s="18">
        <f t="shared" si="27"/>
        <v>0</v>
      </c>
      <c r="R380" s="18">
        <f t="shared" si="28"/>
        <v>11270.400000000001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98"/>
    </row>
    <row r="381" spans="1:25" s="66" customFormat="1" ht="19.5" customHeight="1">
      <c r="A381" s="43"/>
      <c r="B381" s="16"/>
      <c r="C381" s="16"/>
      <c r="D381" s="18"/>
      <c r="E381" s="17" t="s">
        <v>389</v>
      </c>
      <c r="F381" s="16" t="s">
        <v>388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18">
        <f t="shared" si="26"/>
        <v>0</v>
      </c>
      <c r="Q381" s="18">
        <f t="shared" si="27"/>
        <v>0</v>
      </c>
      <c r="R381" s="18">
        <f t="shared" si="28"/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98"/>
    </row>
    <row r="382" spans="1:25" s="66" customFormat="1" ht="22.5" customHeight="1">
      <c r="A382" s="43"/>
      <c r="B382" s="16"/>
      <c r="C382" s="16"/>
      <c r="D382" s="18"/>
      <c r="E382" s="17" t="s">
        <v>404</v>
      </c>
      <c r="F382" s="16" t="s">
        <v>405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18">
        <f t="shared" si="26"/>
        <v>0</v>
      </c>
      <c r="Q382" s="18">
        <f t="shared" si="27"/>
        <v>0</v>
      </c>
      <c r="R382" s="18">
        <f t="shared" si="28"/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98"/>
    </row>
    <row r="383" spans="1:25" s="66" customFormat="1" ht="18" customHeight="1">
      <c r="A383" s="43"/>
      <c r="B383" s="16"/>
      <c r="C383" s="16"/>
      <c r="D383" s="18"/>
      <c r="E383" s="17" t="s">
        <v>636</v>
      </c>
      <c r="F383" s="16">
        <v>5112</v>
      </c>
      <c r="G383" s="24">
        <v>47212.8</v>
      </c>
      <c r="H383" s="24">
        <v>0</v>
      </c>
      <c r="I383" s="24">
        <v>47212.8</v>
      </c>
      <c r="J383" s="19">
        <v>23429.6</v>
      </c>
      <c r="K383" s="19"/>
      <c r="L383" s="19">
        <v>23429.6</v>
      </c>
      <c r="M383" s="18">
        <v>35700</v>
      </c>
      <c r="N383" s="18">
        <v>0</v>
      </c>
      <c r="O383" s="18">
        <v>35700</v>
      </c>
      <c r="P383" s="18">
        <f t="shared" si="26"/>
        <v>12270.400000000001</v>
      </c>
      <c r="Q383" s="18">
        <f t="shared" si="27"/>
        <v>0</v>
      </c>
      <c r="R383" s="18">
        <f t="shared" si="28"/>
        <v>12270.400000000001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98"/>
    </row>
    <row r="384" spans="1:25" s="66" customFormat="1" ht="12.75" customHeight="1">
      <c r="A384" s="43"/>
      <c r="B384" s="16"/>
      <c r="C384" s="16"/>
      <c r="D384" s="18"/>
      <c r="E384" s="17" t="s">
        <v>632</v>
      </c>
      <c r="F384" s="16">
        <v>5134</v>
      </c>
      <c r="G384" s="25">
        <v>780</v>
      </c>
      <c r="H384" s="19">
        <v>0</v>
      </c>
      <c r="I384" s="25">
        <v>780</v>
      </c>
      <c r="J384" s="25">
        <v>1000</v>
      </c>
      <c r="K384" s="25"/>
      <c r="L384" s="25">
        <v>1000</v>
      </c>
      <c r="M384" s="18">
        <v>2000</v>
      </c>
      <c r="N384" s="18">
        <v>0</v>
      </c>
      <c r="O384" s="18">
        <v>2000</v>
      </c>
      <c r="P384" s="18">
        <f t="shared" si="26"/>
        <v>1000</v>
      </c>
      <c r="Q384" s="18">
        <f t="shared" si="27"/>
        <v>0</v>
      </c>
      <c r="R384" s="18">
        <f t="shared" si="28"/>
        <v>1000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98"/>
    </row>
    <row r="385" spans="1:25" s="66" customFormat="1" ht="27" customHeight="1">
      <c r="A385" s="43"/>
      <c r="B385" s="16"/>
      <c r="C385" s="16"/>
      <c r="D385" s="18"/>
      <c r="E385" s="67" t="s">
        <v>565</v>
      </c>
      <c r="F385" s="24"/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18">
        <f t="shared" si="26"/>
        <v>0</v>
      </c>
      <c r="Q385" s="18">
        <f t="shared" si="27"/>
        <v>0</v>
      </c>
      <c r="R385" s="18">
        <f t="shared" si="28"/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98"/>
    </row>
    <row r="386" spans="1:25" s="66" customFormat="1" ht="26.25" customHeight="1">
      <c r="A386" s="43"/>
      <c r="B386" s="16"/>
      <c r="C386" s="16"/>
      <c r="D386" s="18"/>
      <c r="E386" s="17" t="s">
        <v>389</v>
      </c>
      <c r="F386" s="16" t="s">
        <v>388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18">
        <f t="shared" si="26"/>
        <v>0</v>
      </c>
      <c r="Q386" s="18">
        <f t="shared" si="27"/>
        <v>0</v>
      </c>
      <c r="R386" s="18">
        <f t="shared" si="28"/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98"/>
    </row>
    <row r="387" spans="1:25" s="66" customFormat="1" ht="32.25" customHeight="1">
      <c r="A387" s="43"/>
      <c r="B387" s="16"/>
      <c r="C387" s="16"/>
      <c r="D387" s="18"/>
      <c r="E387" s="17" t="s">
        <v>404</v>
      </c>
      <c r="F387" s="16" t="s">
        <v>405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18">
        <f t="shared" si="26"/>
        <v>0</v>
      </c>
      <c r="Q387" s="18">
        <f t="shared" si="27"/>
        <v>0</v>
      </c>
      <c r="R387" s="18">
        <f t="shared" si="28"/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98"/>
    </row>
    <row r="388" spans="1:25" s="66" customFormat="1" ht="19.5" customHeight="1">
      <c r="A388" s="43"/>
      <c r="B388" s="16"/>
      <c r="C388" s="16"/>
      <c r="D388" s="18"/>
      <c r="E388" s="67" t="s">
        <v>566</v>
      </c>
      <c r="F388" s="24"/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18">
        <f t="shared" si="26"/>
        <v>0</v>
      </c>
      <c r="Q388" s="18">
        <f t="shared" si="27"/>
        <v>0</v>
      </c>
      <c r="R388" s="18">
        <f t="shared" si="28"/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98"/>
    </row>
    <row r="389" spans="1:25" s="66" customFormat="1" ht="20.25" customHeight="1">
      <c r="A389" s="43"/>
      <c r="B389" s="16"/>
      <c r="C389" s="16"/>
      <c r="D389" s="18"/>
      <c r="E389" s="17" t="s">
        <v>422</v>
      </c>
      <c r="F389" s="16" t="s">
        <v>423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18">
        <f t="shared" si="26"/>
        <v>0</v>
      </c>
      <c r="Q389" s="18">
        <f t="shared" si="27"/>
        <v>0</v>
      </c>
      <c r="R389" s="18">
        <f t="shared" si="28"/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98"/>
    </row>
    <row r="390" spans="1:25" s="66" customFormat="1" ht="12.75" customHeight="1">
      <c r="A390" s="43"/>
      <c r="B390" s="16"/>
      <c r="C390" s="16"/>
      <c r="D390" s="18"/>
      <c r="E390" s="67" t="s">
        <v>567</v>
      </c>
      <c r="F390" s="24"/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18">
        <f t="shared" si="26"/>
        <v>0</v>
      </c>
      <c r="Q390" s="18">
        <f t="shared" si="27"/>
        <v>0</v>
      </c>
      <c r="R390" s="18">
        <f t="shared" si="28"/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98"/>
    </row>
    <row r="391" spans="1:25" s="66" customFormat="1" ht="23.25" customHeight="1">
      <c r="A391" s="43"/>
      <c r="B391" s="16"/>
      <c r="C391" s="16"/>
      <c r="D391" s="18"/>
      <c r="E391" s="17" t="s">
        <v>408</v>
      </c>
      <c r="F391" s="16" t="s">
        <v>409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18">
        <f t="shared" si="26"/>
        <v>0</v>
      </c>
      <c r="Q391" s="18">
        <f t="shared" si="27"/>
        <v>0</v>
      </c>
      <c r="R391" s="18">
        <f t="shared" si="28"/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98"/>
    </row>
    <row r="392" spans="1:25" s="66" customFormat="1" ht="16.5" customHeight="1">
      <c r="A392" s="43"/>
      <c r="B392" s="16"/>
      <c r="C392" s="16"/>
      <c r="D392" s="18"/>
      <c r="E392" s="67" t="s">
        <v>568</v>
      </c>
      <c r="F392" s="24"/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18">
        <f t="shared" si="26"/>
        <v>0</v>
      </c>
      <c r="Q392" s="18">
        <f t="shared" si="27"/>
        <v>0</v>
      </c>
      <c r="R392" s="18">
        <f t="shared" si="28"/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98"/>
    </row>
    <row r="393" spans="1:25" s="66" customFormat="1" ht="24" customHeight="1">
      <c r="A393" s="43"/>
      <c r="B393" s="16"/>
      <c r="C393" s="16"/>
      <c r="D393" s="18"/>
      <c r="E393" s="17" t="s">
        <v>389</v>
      </c>
      <c r="F393" s="16" t="s">
        <v>388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18">
        <f t="shared" si="26"/>
        <v>0</v>
      </c>
      <c r="Q393" s="18">
        <f t="shared" si="27"/>
        <v>0</v>
      </c>
      <c r="R393" s="18">
        <f t="shared" si="28"/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98"/>
    </row>
    <row r="394" spans="1:25" s="66" customFormat="1" ht="12.75" customHeight="1">
      <c r="A394" s="43"/>
      <c r="B394" s="16"/>
      <c r="C394" s="16"/>
      <c r="D394" s="18"/>
      <c r="E394" s="17" t="s">
        <v>429</v>
      </c>
      <c r="F394" s="16" t="s">
        <v>428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18">
        <f t="shared" si="26"/>
        <v>0</v>
      </c>
      <c r="Q394" s="18">
        <f t="shared" si="27"/>
        <v>0</v>
      </c>
      <c r="R394" s="18">
        <f t="shared" si="28"/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98"/>
    </row>
    <row r="395" spans="1:25" s="66" customFormat="1" ht="25.5" customHeight="1">
      <c r="A395" s="43" t="s">
        <v>273</v>
      </c>
      <c r="B395" s="16" t="s">
        <v>274</v>
      </c>
      <c r="C395" s="16" t="s">
        <v>181</v>
      </c>
      <c r="D395" s="18" t="s">
        <v>181</v>
      </c>
      <c r="E395" s="67" t="s">
        <v>275</v>
      </c>
      <c r="F395" s="24"/>
      <c r="G395" s="24">
        <v>13597.2</v>
      </c>
      <c r="H395" s="24">
        <v>756.4</v>
      </c>
      <c r="I395" s="24">
        <v>12840.8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18">
        <f t="shared" si="26"/>
        <v>0</v>
      </c>
      <c r="Q395" s="18">
        <f t="shared" si="27"/>
        <v>0</v>
      </c>
      <c r="R395" s="18">
        <f t="shared" si="28"/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98"/>
    </row>
    <row r="396" spans="1:25" s="66" customFormat="1" ht="12.75" customHeight="1">
      <c r="A396" s="43"/>
      <c r="B396" s="16"/>
      <c r="C396" s="16"/>
      <c r="D396" s="18"/>
      <c r="E396" s="17" t="s">
        <v>5</v>
      </c>
      <c r="F396" s="18"/>
      <c r="G396" s="19"/>
      <c r="H396" s="19"/>
      <c r="I396" s="19"/>
      <c r="J396" s="19"/>
      <c r="K396" s="19"/>
      <c r="L396" s="19"/>
      <c r="M396" s="18"/>
      <c r="N396" s="18"/>
      <c r="O396" s="18"/>
      <c r="P396" s="18">
        <f t="shared" si="26"/>
        <v>0</v>
      </c>
      <c r="Q396" s="18">
        <f t="shared" si="27"/>
        <v>0</v>
      </c>
      <c r="R396" s="18">
        <f t="shared" si="28"/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98"/>
    </row>
    <row r="397" spans="1:25" s="66" customFormat="1" ht="25.5" customHeight="1">
      <c r="A397" s="43" t="s">
        <v>276</v>
      </c>
      <c r="B397" s="16" t="s">
        <v>274</v>
      </c>
      <c r="C397" s="16">
        <v>2</v>
      </c>
      <c r="D397" s="18" t="s">
        <v>181</v>
      </c>
      <c r="E397" s="68" t="s">
        <v>627</v>
      </c>
      <c r="F397" s="24"/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18">
        <f aca="true" t="shared" si="29" ref="P397:P461">M397-J397</f>
        <v>0</v>
      </c>
      <c r="Q397" s="18">
        <f t="shared" si="27"/>
        <v>0</v>
      </c>
      <c r="R397" s="18">
        <f t="shared" si="28"/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98"/>
    </row>
    <row r="398" spans="1:25" s="66" customFormat="1" ht="12.75" customHeight="1">
      <c r="A398" s="43"/>
      <c r="B398" s="16"/>
      <c r="C398" s="16"/>
      <c r="D398" s="18"/>
      <c r="E398" s="17" t="s">
        <v>186</v>
      </c>
      <c r="F398" s="18"/>
      <c r="G398" s="19"/>
      <c r="H398" s="19"/>
      <c r="I398" s="19"/>
      <c r="J398" s="19"/>
      <c r="K398" s="19"/>
      <c r="L398" s="19"/>
      <c r="M398" s="18"/>
      <c r="N398" s="18"/>
      <c r="O398" s="18"/>
      <c r="P398" s="18">
        <f t="shared" si="29"/>
        <v>0</v>
      </c>
      <c r="Q398" s="18">
        <f t="shared" si="27"/>
        <v>0</v>
      </c>
      <c r="R398" s="18">
        <f t="shared" si="28"/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98"/>
    </row>
    <row r="399" spans="1:25" s="66" customFormat="1" ht="23.25" customHeight="1">
      <c r="A399" s="43" t="s">
        <v>277</v>
      </c>
      <c r="B399" s="16" t="s">
        <v>274</v>
      </c>
      <c r="C399" s="16">
        <v>2</v>
      </c>
      <c r="D399" s="16" t="s">
        <v>184</v>
      </c>
      <c r="E399" s="68" t="s">
        <v>628</v>
      </c>
      <c r="F399" s="18"/>
      <c r="G399" s="24">
        <v>13597.2</v>
      </c>
      <c r="H399" s="24">
        <v>756.4</v>
      </c>
      <c r="I399" s="24">
        <v>12840.8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18">
        <f t="shared" si="29"/>
        <v>0</v>
      </c>
      <c r="Q399" s="18">
        <f t="shared" si="27"/>
        <v>0</v>
      </c>
      <c r="R399" s="18">
        <f t="shared" si="28"/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98"/>
    </row>
    <row r="400" spans="1:25" s="66" customFormat="1" ht="12.75" customHeight="1">
      <c r="A400" s="43"/>
      <c r="B400" s="16"/>
      <c r="C400" s="16"/>
      <c r="D400" s="18"/>
      <c r="E400" s="17" t="s">
        <v>5</v>
      </c>
      <c r="F400" s="18"/>
      <c r="G400" s="18"/>
      <c r="H400" s="18"/>
      <c r="I400" s="18"/>
      <c r="J400" s="25"/>
      <c r="K400" s="25"/>
      <c r="L400" s="25"/>
      <c r="M400" s="25"/>
      <c r="N400" s="25"/>
      <c r="O400" s="25"/>
      <c r="P400" s="18">
        <f t="shared" si="29"/>
        <v>0</v>
      </c>
      <c r="Q400" s="18">
        <f t="shared" si="27"/>
        <v>0</v>
      </c>
      <c r="R400" s="18">
        <f t="shared" si="28"/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98"/>
    </row>
    <row r="401" spans="1:25" s="66" customFormat="1" ht="12.75" customHeight="1">
      <c r="A401" s="43"/>
      <c r="B401" s="16"/>
      <c r="C401" s="16"/>
      <c r="D401" s="18"/>
      <c r="E401" s="17" t="s">
        <v>637</v>
      </c>
      <c r="F401" s="18">
        <v>4269</v>
      </c>
      <c r="G401" s="18">
        <v>306.4</v>
      </c>
      <c r="H401" s="18">
        <v>306.4</v>
      </c>
      <c r="I401" s="18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18"/>
      <c r="Q401" s="18"/>
      <c r="R401" s="18"/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98"/>
    </row>
    <row r="402" spans="1:25" s="66" customFormat="1" ht="23.25" customHeight="1">
      <c r="A402" s="43"/>
      <c r="B402" s="16"/>
      <c r="C402" s="16"/>
      <c r="D402" s="18"/>
      <c r="E402" s="17" t="s">
        <v>408</v>
      </c>
      <c r="F402" s="16">
        <v>4639</v>
      </c>
      <c r="G402" s="24">
        <v>450</v>
      </c>
      <c r="H402" s="24">
        <v>450</v>
      </c>
      <c r="I402" s="24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18">
        <f t="shared" si="29"/>
        <v>0</v>
      </c>
      <c r="Q402" s="18">
        <f t="shared" si="27"/>
        <v>0</v>
      </c>
      <c r="R402" s="18">
        <f t="shared" si="28"/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98"/>
    </row>
    <row r="403" spans="1:25" s="66" customFormat="1" ht="12.75" customHeight="1">
      <c r="A403" s="43"/>
      <c r="B403" s="16"/>
      <c r="C403" s="16"/>
      <c r="D403" s="18"/>
      <c r="E403" s="63" t="s">
        <v>433</v>
      </c>
      <c r="F403" s="16">
        <v>5122</v>
      </c>
      <c r="G403" s="18">
        <v>6360.3</v>
      </c>
      <c r="H403" s="18">
        <v>0</v>
      </c>
      <c r="I403" s="18">
        <v>6360.3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18">
        <f t="shared" si="29"/>
        <v>0</v>
      </c>
      <c r="Q403" s="18">
        <f aca="true" t="shared" si="30" ref="Q403:Q466">N403-K403</f>
        <v>0</v>
      </c>
      <c r="R403" s="18">
        <f aca="true" t="shared" si="31" ref="R403:R466">O403-L403</f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98"/>
    </row>
    <row r="404" spans="1:25" s="66" customFormat="1" ht="12.75" customHeight="1">
      <c r="A404" s="43"/>
      <c r="B404" s="16"/>
      <c r="C404" s="16"/>
      <c r="D404" s="18"/>
      <c r="E404" s="17" t="s">
        <v>429</v>
      </c>
      <c r="F404" s="16" t="s">
        <v>428</v>
      </c>
      <c r="G404" s="18">
        <v>6480</v>
      </c>
      <c r="H404" s="18">
        <v>0</v>
      </c>
      <c r="I404" s="18">
        <v>6480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18">
        <f t="shared" si="29"/>
        <v>0</v>
      </c>
      <c r="Q404" s="18">
        <f t="shared" si="30"/>
        <v>0</v>
      </c>
      <c r="R404" s="18">
        <f t="shared" si="31"/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98"/>
    </row>
    <row r="405" spans="1:25" s="66" customFormat="1" ht="12.75" customHeight="1">
      <c r="A405" s="43"/>
      <c r="B405" s="16"/>
      <c r="C405" s="16"/>
      <c r="D405" s="18"/>
      <c r="E405" s="17" t="s">
        <v>434</v>
      </c>
      <c r="F405" s="16" t="s">
        <v>435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18">
        <f t="shared" si="29"/>
        <v>0</v>
      </c>
      <c r="Q405" s="18">
        <f t="shared" si="30"/>
        <v>0</v>
      </c>
      <c r="R405" s="18">
        <f t="shared" si="31"/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98"/>
    </row>
    <row r="406" spans="1:25" s="66" customFormat="1" ht="36" customHeight="1">
      <c r="A406" s="43"/>
      <c r="B406" s="16"/>
      <c r="C406" s="16"/>
      <c r="D406" s="18"/>
      <c r="E406" s="67" t="s">
        <v>569</v>
      </c>
      <c r="F406" s="24"/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18">
        <f t="shared" si="29"/>
        <v>0</v>
      </c>
      <c r="Q406" s="18">
        <f t="shared" si="30"/>
        <v>0</v>
      </c>
      <c r="R406" s="18">
        <f t="shared" si="31"/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98"/>
    </row>
    <row r="407" spans="1:25" s="66" customFormat="1" ht="12.75" customHeight="1">
      <c r="A407" s="43"/>
      <c r="B407" s="16"/>
      <c r="C407" s="16"/>
      <c r="D407" s="18"/>
      <c r="E407" s="17" t="s">
        <v>434</v>
      </c>
      <c r="F407" s="16" t="s">
        <v>435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18">
        <f t="shared" si="29"/>
        <v>0</v>
      </c>
      <c r="Q407" s="18">
        <f t="shared" si="30"/>
        <v>0</v>
      </c>
      <c r="R407" s="18">
        <f t="shared" si="31"/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98"/>
    </row>
    <row r="408" spans="1:25" s="66" customFormat="1" ht="12.75" customHeight="1">
      <c r="A408" s="43">
        <v>2720</v>
      </c>
      <c r="B408" s="16"/>
      <c r="C408" s="16"/>
      <c r="D408" s="18"/>
      <c r="E408" s="17" t="s">
        <v>627</v>
      </c>
      <c r="F408" s="16"/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18">
        <f t="shared" si="29"/>
        <v>0</v>
      </c>
      <c r="Q408" s="18">
        <f t="shared" si="30"/>
        <v>0</v>
      </c>
      <c r="R408" s="18">
        <f t="shared" si="31"/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98"/>
    </row>
    <row r="409" spans="1:25" s="66" customFormat="1" ht="12.75" customHeight="1">
      <c r="A409" s="43"/>
      <c r="B409" s="16"/>
      <c r="C409" s="16"/>
      <c r="D409" s="18"/>
      <c r="E409" s="17" t="s">
        <v>645</v>
      </c>
      <c r="F409" s="16"/>
      <c r="G409" s="25"/>
      <c r="H409" s="25"/>
      <c r="I409" s="25"/>
      <c r="J409" s="25"/>
      <c r="K409" s="25"/>
      <c r="L409" s="25"/>
      <c r="M409" s="25"/>
      <c r="N409" s="25"/>
      <c r="O409" s="25"/>
      <c r="P409" s="18">
        <f t="shared" si="29"/>
        <v>0</v>
      </c>
      <c r="Q409" s="18">
        <f t="shared" si="30"/>
        <v>0</v>
      </c>
      <c r="R409" s="18">
        <f t="shared" si="31"/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98"/>
    </row>
    <row r="410" spans="1:25" s="66" customFormat="1" ht="12.75" customHeight="1">
      <c r="A410" s="43">
        <v>2721</v>
      </c>
      <c r="B410" s="16"/>
      <c r="C410" s="16"/>
      <c r="D410" s="18"/>
      <c r="E410" s="17" t="s">
        <v>628</v>
      </c>
      <c r="F410" s="16"/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18">
        <f t="shared" si="29"/>
        <v>0</v>
      </c>
      <c r="Q410" s="18">
        <f t="shared" si="30"/>
        <v>0</v>
      </c>
      <c r="R410" s="18">
        <f t="shared" si="31"/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98"/>
    </row>
    <row r="411" spans="1:25" s="66" customFormat="1" ht="20.25" customHeight="1">
      <c r="A411" s="43" t="s">
        <v>278</v>
      </c>
      <c r="B411" s="16" t="s">
        <v>274</v>
      </c>
      <c r="C411" s="16" t="s">
        <v>201</v>
      </c>
      <c r="D411" s="18" t="s">
        <v>181</v>
      </c>
      <c r="E411" s="67" t="s">
        <v>279</v>
      </c>
      <c r="F411" s="24"/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18">
        <f t="shared" si="29"/>
        <v>0</v>
      </c>
      <c r="Q411" s="18">
        <f t="shared" si="30"/>
        <v>0</v>
      </c>
      <c r="R411" s="18">
        <f t="shared" si="31"/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98"/>
    </row>
    <row r="412" spans="1:25" s="66" customFormat="1" ht="12.75" customHeight="1">
      <c r="A412" s="43"/>
      <c r="B412" s="16"/>
      <c r="C412" s="16"/>
      <c r="D412" s="18"/>
      <c r="E412" s="17" t="s">
        <v>186</v>
      </c>
      <c r="F412" s="18"/>
      <c r="G412" s="25"/>
      <c r="H412" s="25"/>
      <c r="I412" s="25"/>
      <c r="J412" s="25"/>
      <c r="K412" s="25"/>
      <c r="L412" s="25"/>
      <c r="M412" s="25"/>
      <c r="N412" s="25"/>
      <c r="O412" s="25"/>
      <c r="P412" s="18">
        <f t="shared" si="29"/>
        <v>0</v>
      </c>
      <c r="Q412" s="18">
        <f t="shared" si="30"/>
        <v>0</v>
      </c>
      <c r="R412" s="18">
        <f t="shared" si="31"/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98"/>
    </row>
    <row r="413" spans="1:25" s="66" customFormat="1" ht="12.75" customHeight="1">
      <c r="A413" s="43" t="s">
        <v>280</v>
      </c>
      <c r="B413" s="16" t="s">
        <v>274</v>
      </c>
      <c r="C413" s="16" t="s">
        <v>201</v>
      </c>
      <c r="D413" s="16" t="s">
        <v>184</v>
      </c>
      <c r="E413" s="17" t="s">
        <v>281</v>
      </c>
      <c r="F413" s="18"/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18">
        <f t="shared" si="29"/>
        <v>0</v>
      </c>
      <c r="Q413" s="18">
        <f t="shared" si="30"/>
        <v>0</v>
      </c>
      <c r="R413" s="18">
        <f t="shared" si="31"/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98"/>
    </row>
    <row r="414" spans="1:25" s="66" customFormat="1" ht="12.75" customHeight="1">
      <c r="A414" s="43"/>
      <c r="B414" s="16"/>
      <c r="C414" s="16"/>
      <c r="D414" s="18"/>
      <c r="E414" s="17" t="s">
        <v>5</v>
      </c>
      <c r="F414" s="18"/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18">
        <f t="shared" si="29"/>
        <v>0</v>
      </c>
      <c r="Q414" s="18">
        <f t="shared" si="30"/>
        <v>0</v>
      </c>
      <c r="R414" s="18">
        <f t="shared" si="31"/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98"/>
    </row>
    <row r="415" spans="1:25" s="66" customFormat="1" ht="19.5" customHeight="1">
      <c r="A415" s="43"/>
      <c r="B415" s="16"/>
      <c r="C415" s="16"/>
      <c r="D415" s="18"/>
      <c r="E415" s="67" t="s">
        <v>570</v>
      </c>
      <c r="F415" s="24"/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18">
        <f t="shared" si="29"/>
        <v>0</v>
      </c>
      <c r="Q415" s="18">
        <f t="shared" si="30"/>
        <v>0</v>
      </c>
      <c r="R415" s="18">
        <f t="shared" si="31"/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98"/>
    </row>
    <row r="416" spans="1:25" s="66" customFormat="1" ht="12.75" customHeight="1">
      <c r="A416" s="43"/>
      <c r="B416" s="16"/>
      <c r="C416" s="16"/>
      <c r="D416" s="18"/>
      <c r="E416" s="17" t="s">
        <v>429</v>
      </c>
      <c r="F416" s="16" t="s">
        <v>428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18">
        <f t="shared" si="29"/>
        <v>0</v>
      </c>
      <c r="Q416" s="18">
        <f t="shared" si="30"/>
        <v>0</v>
      </c>
      <c r="R416" s="18">
        <f t="shared" si="31"/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98"/>
    </row>
    <row r="417" spans="1:25" s="66" customFormat="1" ht="18.75" customHeight="1">
      <c r="A417" s="43"/>
      <c r="B417" s="16"/>
      <c r="C417" s="16"/>
      <c r="D417" s="18"/>
      <c r="E417" s="67" t="s">
        <v>571</v>
      </c>
      <c r="F417" s="24"/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18">
        <f t="shared" si="29"/>
        <v>0</v>
      </c>
      <c r="Q417" s="18">
        <f t="shared" si="30"/>
        <v>0</v>
      </c>
      <c r="R417" s="18">
        <f t="shared" si="31"/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98"/>
    </row>
    <row r="418" spans="1:25" s="66" customFormat="1" ht="12.75" customHeight="1">
      <c r="A418" s="43"/>
      <c r="B418" s="16"/>
      <c r="C418" s="16"/>
      <c r="D418" s="18"/>
      <c r="E418" s="17" t="s">
        <v>387</v>
      </c>
      <c r="F418" s="16" t="s">
        <v>386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18">
        <f t="shared" si="29"/>
        <v>0</v>
      </c>
      <c r="Q418" s="18">
        <f t="shared" si="30"/>
        <v>0</v>
      </c>
      <c r="R418" s="18">
        <f t="shared" si="31"/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98"/>
    </row>
    <row r="419" spans="1:25" s="66" customFormat="1" ht="33" customHeight="1">
      <c r="A419" s="43" t="s">
        <v>282</v>
      </c>
      <c r="B419" s="16" t="s">
        <v>283</v>
      </c>
      <c r="C419" s="16" t="s">
        <v>181</v>
      </c>
      <c r="D419" s="18" t="s">
        <v>181</v>
      </c>
      <c r="E419" s="67" t="s">
        <v>284</v>
      </c>
      <c r="F419" s="24"/>
      <c r="G419" s="24">
        <v>59320.5</v>
      </c>
      <c r="H419" s="24">
        <v>24364.36</v>
      </c>
      <c r="I419" s="24">
        <v>34956.14</v>
      </c>
      <c r="J419" s="24">
        <v>37908.7</v>
      </c>
      <c r="K419" s="24">
        <v>29625</v>
      </c>
      <c r="L419" s="24">
        <v>8283.7</v>
      </c>
      <c r="M419" s="18">
        <v>43205</v>
      </c>
      <c r="N419" s="18">
        <v>43205</v>
      </c>
      <c r="O419" s="18">
        <v>0</v>
      </c>
      <c r="P419" s="18">
        <f t="shared" si="29"/>
        <v>5296.300000000003</v>
      </c>
      <c r="Q419" s="18">
        <f t="shared" si="30"/>
        <v>13580</v>
      </c>
      <c r="R419" s="18">
        <f t="shared" si="31"/>
        <v>-8283.7</v>
      </c>
      <c r="S419" s="18">
        <v>73680</v>
      </c>
      <c r="T419" s="18">
        <v>43680</v>
      </c>
      <c r="U419" s="18">
        <v>30000</v>
      </c>
      <c r="V419" s="18">
        <v>92300</v>
      </c>
      <c r="W419" s="18">
        <v>52300</v>
      </c>
      <c r="X419" s="18">
        <v>40000</v>
      </c>
      <c r="Y419" s="98"/>
    </row>
    <row r="420" spans="1:25" s="66" customFormat="1" ht="12.75" customHeight="1">
      <c r="A420" s="43"/>
      <c r="B420" s="16"/>
      <c r="C420" s="16"/>
      <c r="D420" s="18"/>
      <c r="E420" s="17" t="s">
        <v>5</v>
      </c>
      <c r="F420" s="18"/>
      <c r="G420" s="19"/>
      <c r="H420" s="19"/>
      <c r="I420" s="19"/>
      <c r="J420" s="19"/>
      <c r="K420" s="19"/>
      <c r="L420" s="19"/>
      <c r="M420" s="18"/>
      <c r="N420" s="18"/>
      <c r="O420" s="18"/>
      <c r="P420" s="18">
        <f t="shared" si="29"/>
        <v>0</v>
      </c>
      <c r="Q420" s="18">
        <f t="shared" si="30"/>
        <v>0</v>
      </c>
      <c r="R420" s="18">
        <f t="shared" si="31"/>
        <v>0</v>
      </c>
      <c r="S420" s="18"/>
      <c r="T420" s="18"/>
      <c r="U420" s="18"/>
      <c r="V420" s="18"/>
      <c r="W420" s="18"/>
      <c r="X420" s="18"/>
      <c r="Y420" s="98"/>
    </row>
    <row r="421" spans="1:25" s="66" customFormat="1" ht="16.5" customHeight="1">
      <c r="A421" s="43" t="s">
        <v>285</v>
      </c>
      <c r="B421" s="16" t="s">
        <v>283</v>
      </c>
      <c r="C421" s="16" t="s">
        <v>184</v>
      </c>
      <c r="D421" s="18" t="s">
        <v>181</v>
      </c>
      <c r="E421" s="67" t="s">
        <v>286</v>
      </c>
      <c r="F421" s="24"/>
      <c r="G421" s="24">
        <v>22902.14</v>
      </c>
      <c r="H421" s="24">
        <v>0</v>
      </c>
      <c r="I421" s="24">
        <v>22902.14</v>
      </c>
      <c r="J421" s="24">
        <v>9283.7</v>
      </c>
      <c r="K421" s="24">
        <v>1000</v>
      </c>
      <c r="L421" s="24">
        <v>8283.7</v>
      </c>
      <c r="M421" s="25">
        <v>0</v>
      </c>
      <c r="N421" s="25">
        <v>0</v>
      </c>
      <c r="O421" s="25">
        <v>0</v>
      </c>
      <c r="P421" s="18">
        <f t="shared" si="29"/>
        <v>-9283.7</v>
      </c>
      <c r="Q421" s="18">
        <f t="shared" si="30"/>
        <v>-1000</v>
      </c>
      <c r="R421" s="18">
        <f t="shared" si="31"/>
        <v>-8283.7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98"/>
    </row>
    <row r="422" spans="1:25" s="66" customFormat="1" ht="12.75" customHeight="1">
      <c r="A422" s="43"/>
      <c r="B422" s="16"/>
      <c r="C422" s="16"/>
      <c r="D422" s="18"/>
      <c r="E422" s="17" t="s">
        <v>186</v>
      </c>
      <c r="F422" s="18"/>
      <c r="G422" s="19"/>
      <c r="H422" s="19"/>
      <c r="I422" s="19"/>
      <c r="J422" s="19"/>
      <c r="K422" s="19"/>
      <c r="L422" s="19"/>
      <c r="M422" s="25"/>
      <c r="N422" s="25"/>
      <c r="O422" s="25"/>
      <c r="P422" s="18">
        <f t="shared" si="29"/>
        <v>0</v>
      </c>
      <c r="Q422" s="18">
        <f t="shared" si="30"/>
        <v>0</v>
      </c>
      <c r="R422" s="18">
        <f t="shared" si="31"/>
        <v>0</v>
      </c>
      <c r="S422" s="18"/>
      <c r="T422" s="18"/>
      <c r="U422" s="18"/>
      <c r="V422" s="18"/>
      <c r="W422" s="18"/>
      <c r="X422" s="18"/>
      <c r="Y422" s="98"/>
    </row>
    <row r="423" spans="1:25" s="66" customFormat="1" ht="18" customHeight="1">
      <c r="A423" s="43" t="s">
        <v>287</v>
      </c>
      <c r="B423" s="16" t="s">
        <v>283</v>
      </c>
      <c r="C423" s="16" t="s">
        <v>184</v>
      </c>
      <c r="D423" s="16" t="s">
        <v>184</v>
      </c>
      <c r="E423" s="17" t="s">
        <v>286</v>
      </c>
      <c r="F423" s="18"/>
      <c r="G423" s="24">
        <v>22902.14</v>
      </c>
      <c r="H423" s="24">
        <v>0</v>
      </c>
      <c r="I423" s="24">
        <v>22902.14</v>
      </c>
      <c r="J423" s="24">
        <v>9283.7</v>
      </c>
      <c r="K423" s="24">
        <v>1000</v>
      </c>
      <c r="L423" s="24">
        <v>8283.7</v>
      </c>
      <c r="M423" s="25">
        <v>0</v>
      </c>
      <c r="N423" s="25">
        <v>0</v>
      </c>
      <c r="O423" s="25">
        <v>0</v>
      </c>
      <c r="P423" s="18">
        <f t="shared" si="29"/>
        <v>-9283.7</v>
      </c>
      <c r="Q423" s="18">
        <f t="shared" si="30"/>
        <v>-1000</v>
      </c>
      <c r="R423" s="18">
        <f t="shared" si="31"/>
        <v>-8283.7</v>
      </c>
      <c r="S423" s="18">
        <v>30000</v>
      </c>
      <c r="T423" s="18">
        <v>0</v>
      </c>
      <c r="U423" s="18">
        <v>30000</v>
      </c>
      <c r="V423" s="18">
        <v>40000</v>
      </c>
      <c r="W423" s="18">
        <v>0</v>
      </c>
      <c r="X423" s="18">
        <v>40000</v>
      </c>
      <c r="Y423" s="98"/>
    </row>
    <row r="424" spans="1:25" s="66" customFormat="1" ht="12.75" customHeight="1">
      <c r="A424" s="43"/>
      <c r="B424" s="16"/>
      <c r="C424" s="16"/>
      <c r="D424" s="18"/>
      <c r="E424" s="17" t="s">
        <v>5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>
        <f t="shared" si="29"/>
        <v>0</v>
      </c>
      <c r="Q424" s="18">
        <f t="shared" si="30"/>
        <v>0</v>
      </c>
      <c r="R424" s="18">
        <f t="shared" si="31"/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98"/>
    </row>
    <row r="425" spans="1:25" s="66" customFormat="1" ht="12.75" customHeight="1">
      <c r="A425" s="43"/>
      <c r="B425" s="16"/>
      <c r="C425" s="16"/>
      <c r="D425" s="18"/>
      <c r="E425" s="67" t="s">
        <v>572</v>
      </c>
      <c r="F425" s="24"/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18">
        <f t="shared" si="29"/>
        <v>0</v>
      </c>
      <c r="Q425" s="18">
        <f t="shared" si="30"/>
        <v>0</v>
      </c>
      <c r="R425" s="18">
        <f t="shared" si="31"/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98"/>
    </row>
    <row r="426" spans="1:25" s="66" customFormat="1" ht="12.75" customHeight="1">
      <c r="A426" s="43"/>
      <c r="B426" s="16"/>
      <c r="C426" s="16"/>
      <c r="D426" s="18"/>
      <c r="E426" s="17" t="s">
        <v>384</v>
      </c>
      <c r="F426" s="16" t="s">
        <v>385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18">
        <f t="shared" si="29"/>
        <v>0</v>
      </c>
      <c r="Q426" s="18">
        <f t="shared" si="30"/>
        <v>0</v>
      </c>
      <c r="R426" s="18">
        <f t="shared" si="31"/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98"/>
    </row>
    <row r="427" spans="1:25" s="66" customFormat="1" ht="46.5" customHeight="1">
      <c r="A427" s="43"/>
      <c r="B427" s="16"/>
      <c r="C427" s="16"/>
      <c r="D427" s="18"/>
      <c r="E427" s="67" t="s">
        <v>573</v>
      </c>
      <c r="F427" s="24"/>
      <c r="G427" s="24">
        <v>22902.14</v>
      </c>
      <c r="H427" s="24">
        <v>0</v>
      </c>
      <c r="I427" s="24">
        <v>22902.14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18">
        <f t="shared" si="29"/>
        <v>0</v>
      </c>
      <c r="Q427" s="18">
        <f t="shared" si="30"/>
        <v>0</v>
      </c>
      <c r="R427" s="18">
        <f t="shared" si="31"/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98"/>
    </row>
    <row r="428" spans="1:25" s="66" customFormat="1" ht="12.75" customHeight="1">
      <c r="A428" s="43"/>
      <c r="B428" s="16"/>
      <c r="C428" s="16"/>
      <c r="D428" s="18"/>
      <c r="E428" s="17" t="s">
        <v>359</v>
      </c>
      <c r="F428" s="16" t="s">
        <v>358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18">
        <f t="shared" si="29"/>
        <v>0</v>
      </c>
      <c r="Q428" s="18">
        <f t="shared" si="30"/>
        <v>0</v>
      </c>
      <c r="R428" s="18">
        <f t="shared" si="31"/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98"/>
    </row>
    <row r="429" spans="1:25" s="66" customFormat="1" ht="15" customHeight="1">
      <c r="A429" s="43"/>
      <c r="B429" s="16"/>
      <c r="C429" s="16"/>
      <c r="D429" s="18"/>
      <c r="E429" s="17" t="s">
        <v>361</v>
      </c>
      <c r="F429" s="16" t="s">
        <v>360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18">
        <f t="shared" si="29"/>
        <v>0</v>
      </c>
      <c r="Q429" s="18">
        <f t="shared" si="30"/>
        <v>0</v>
      </c>
      <c r="R429" s="18">
        <f t="shared" si="31"/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98"/>
    </row>
    <row r="430" spans="1:25" s="66" customFormat="1" ht="12.75" customHeight="1">
      <c r="A430" s="43"/>
      <c r="B430" s="16"/>
      <c r="C430" s="16"/>
      <c r="D430" s="18"/>
      <c r="E430" s="63" t="s">
        <v>397</v>
      </c>
      <c r="F430" s="16">
        <v>4267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18">
        <f t="shared" si="29"/>
        <v>0</v>
      </c>
      <c r="Q430" s="18">
        <f t="shared" si="30"/>
        <v>0</v>
      </c>
      <c r="R430" s="18">
        <f t="shared" si="31"/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98"/>
    </row>
    <row r="431" spans="1:25" s="66" customFormat="1" ht="12.75" customHeight="1">
      <c r="A431" s="43"/>
      <c r="B431" s="16"/>
      <c r="C431" s="16"/>
      <c r="D431" s="18"/>
      <c r="E431" s="63" t="s">
        <v>398</v>
      </c>
      <c r="F431" s="16" t="s">
        <v>399</v>
      </c>
      <c r="G431" s="25">
        <v>0</v>
      </c>
      <c r="H431" s="25">
        <v>0</v>
      </c>
      <c r="I431" s="25">
        <v>0</v>
      </c>
      <c r="J431" s="18">
        <v>1000</v>
      </c>
      <c r="K431" s="18">
        <v>1000</v>
      </c>
      <c r="L431" s="25">
        <v>0</v>
      </c>
      <c r="M431" s="25">
        <v>0</v>
      </c>
      <c r="N431" s="25">
        <v>0</v>
      </c>
      <c r="O431" s="25">
        <v>0</v>
      </c>
      <c r="P431" s="18">
        <f t="shared" si="29"/>
        <v>-1000</v>
      </c>
      <c r="Q431" s="18">
        <f t="shared" si="30"/>
        <v>-1000</v>
      </c>
      <c r="R431" s="18">
        <f t="shared" si="31"/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98"/>
    </row>
    <row r="432" spans="1:25" s="66" customFormat="1" ht="12.75" customHeight="1">
      <c r="A432" s="43"/>
      <c r="B432" s="16"/>
      <c r="C432" s="16"/>
      <c r="D432" s="18"/>
      <c r="E432" s="17" t="s">
        <v>427</v>
      </c>
      <c r="F432" s="16" t="s">
        <v>426</v>
      </c>
      <c r="G432" s="18">
        <v>22052.1</v>
      </c>
      <c r="H432" s="18">
        <v>0</v>
      </c>
      <c r="I432" s="18">
        <v>22052.1</v>
      </c>
      <c r="J432" s="18">
        <v>8283.7</v>
      </c>
      <c r="K432" s="25">
        <v>0</v>
      </c>
      <c r="L432" s="18">
        <v>8283.7</v>
      </c>
      <c r="M432" s="25">
        <v>0</v>
      </c>
      <c r="N432" s="25">
        <v>0</v>
      </c>
      <c r="O432" s="25">
        <v>0</v>
      </c>
      <c r="P432" s="18">
        <f t="shared" si="29"/>
        <v>-8283.7</v>
      </c>
      <c r="Q432" s="18">
        <f t="shared" si="30"/>
        <v>0</v>
      </c>
      <c r="R432" s="18">
        <f t="shared" si="31"/>
        <v>-8283.7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98"/>
    </row>
    <row r="433" spans="1:25" s="66" customFormat="1" ht="21.75" customHeight="1">
      <c r="A433" s="43"/>
      <c r="B433" s="16"/>
      <c r="C433" s="16"/>
      <c r="D433" s="18"/>
      <c r="E433" s="17" t="s">
        <v>429</v>
      </c>
      <c r="F433" s="16" t="s">
        <v>428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18">
        <f t="shared" si="29"/>
        <v>0</v>
      </c>
      <c r="Q433" s="18">
        <f t="shared" si="30"/>
        <v>0</v>
      </c>
      <c r="R433" s="18">
        <f t="shared" si="31"/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98"/>
    </row>
    <row r="434" spans="1:25" s="66" customFormat="1" ht="12.75" customHeight="1">
      <c r="A434" s="43"/>
      <c r="B434" s="16"/>
      <c r="C434" s="16"/>
      <c r="D434" s="18"/>
      <c r="E434" s="63" t="s">
        <v>437</v>
      </c>
      <c r="F434" s="16">
        <v>5131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18">
        <f t="shared" si="29"/>
        <v>0</v>
      </c>
      <c r="Q434" s="18">
        <f t="shared" si="30"/>
        <v>0</v>
      </c>
      <c r="R434" s="18">
        <f t="shared" si="31"/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98"/>
    </row>
    <row r="435" spans="1:25" s="66" customFormat="1" ht="21" customHeight="1">
      <c r="A435" s="43"/>
      <c r="B435" s="16"/>
      <c r="C435" s="16"/>
      <c r="D435" s="18"/>
      <c r="E435" s="63" t="s">
        <v>439</v>
      </c>
      <c r="F435" s="16" t="s">
        <v>438</v>
      </c>
      <c r="G435" s="24">
        <v>850</v>
      </c>
      <c r="H435" s="24">
        <v>0</v>
      </c>
      <c r="I435" s="24">
        <v>850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18">
        <f t="shared" si="29"/>
        <v>0</v>
      </c>
      <c r="Q435" s="18">
        <f t="shared" si="30"/>
        <v>0</v>
      </c>
      <c r="R435" s="18">
        <f t="shared" si="31"/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98"/>
    </row>
    <row r="436" spans="1:25" s="66" customFormat="1" ht="12.75" customHeight="1">
      <c r="A436" s="43"/>
      <c r="B436" s="16"/>
      <c r="C436" s="16"/>
      <c r="D436" s="18"/>
      <c r="E436" s="67" t="s">
        <v>574</v>
      </c>
      <c r="F436" s="24"/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18">
        <f t="shared" si="29"/>
        <v>0</v>
      </c>
      <c r="Q436" s="18">
        <f t="shared" si="30"/>
        <v>0</v>
      </c>
      <c r="R436" s="18">
        <f t="shared" si="31"/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98"/>
    </row>
    <row r="437" spans="1:25" s="66" customFormat="1" ht="12.75" customHeight="1">
      <c r="A437" s="43"/>
      <c r="B437" s="16"/>
      <c r="C437" s="16"/>
      <c r="D437" s="18"/>
      <c r="E437" s="17" t="s">
        <v>384</v>
      </c>
      <c r="F437" s="16" t="s">
        <v>385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18">
        <f t="shared" si="29"/>
        <v>0</v>
      </c>
      <c r="Q437" s="18">
        <f t="shared" si="30"/>
        <v>0</v>
      </c>
      <c r="R437" s="18">
        <f t="shared" si="31"/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98"/>
    </row>
    <row r="438" spans="1:25" s="66" customFormat="1" ht="20.25" customHeight="1">
      <c r="A438" s="43"/>
      <c r="B438" s="16"/>
      <c r="C438" s="16"/>
      <c r="D438" s="18"/>
      <c r="E438" s="67" t="s">
        <v>575</v>
      </c>
      <c r="F438" s="24"/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18">
        <f t="shared" si="29"/>
        <v>0</v>
      </c>
      <c r="Q438" s="18">
        <f t="shared" si="30"/>
        <v>0</v>
      </c>
      <c r="R438" s="18">
        <f t="shared" si="31"/>
        <v>0</v>
      </c>
      <c r="S438" s="18">
        <v>30000</v>
      </c>
      <c r="T438" s="18">
        <v>0</v>
      </c>
      <c r="U438" s="18">
        <v>30000</v>
      </c>
      <c r="V438" s="18">
        <v>40000</v>
      </c>
      <c r="W438" s="18">
        <v>0</v>
      </c>
      <c r="X438" s="18">
        <v>40000</v>
      </c>
      <c r="Y438" s="98"/>
    </row>
    <row r="439" spans="1:25" s="66" customFormat="1" ht="20.25" customHeight="1">
      <c r="A439" s="43"/>
      <c r="B439" s="16"/>
      <c r="C439" s="16"/>
      <c r="D439" s="18"/>
      <c r="E439" s="17" t="s">
        <v>427</v>
      </c>
      <c r="F439" s="16" t="s">
        <v>426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18">
        <f t="shared" si="29"/>
        <v>0</v>
      </c>
      <c r="Q439" s="18">
        <f t="shared" si="30"/>
        <v>0</v>
      </c>
      <c r="R439" s="18">
        <f t="shared" si="31"/>
        <v>0</v>
      </c>
      <c r="S439" s="18">
        <v>30000</v>
      </c>
      <c r="T439" s="18">
        <v>0</v>
      </c>
      <c r="U439" s="18">
        <v>30000</v>
      </c>
      <c r="V439" s="18">
        <v>40000</v>
      </c>
      <c r="W439" s="18">
        <v>0</v>
      </c>
      <c r="X439" s="18">
        <v>40000</v>
      </c>
      <c r="Y439" s="98"/>
    </row>
    <row r="440" spans="1:25" s="66" customFormat="1" ht="12.75" customHeight="1">
      <c r="A440" s="43" t="s">
        <v>288</v>
      </c>
      <c r="B440" s="16" t="s">
        <v>283</v>
      </c>
      <c r="C440" s="16" t="s">
        <v>208</v>
      </c>
      <c r="D440" s="18" t="s">
        <v>181</v>
      </c>
      <c r="E440" s="67" t="s">
        <v>289</v>
      </c>
      <c r="F440" s="24"/>
      <c r="G440" s="19">
        <v>35257.52</v>
      </c>
      <c r="H440" s="19">
        <v>23203.52</v>
      </c>
      <c r="I440" s="25">
        <v>12054</v>
      </c>
      <c r="J440" s="25">
        <v>26725</v>
      </c>
      <c r="K440" s="25">
        <v>26725</v>
      </c>
      <c r="L440" s="25">
        <v>0</v>
      </c>
      <c r="M440" s="18">
        <v>33805</v>
      </c>
      <c r="N440" s="18">
        <v>33805</v>
      </c>
      <c r="O440" s="18">
        <v>0</v>
      </c>
      <c r="P440" s="18">
        <f t="shared" si="29"/>
        <v>7080</v>
      </c>
      <c r="Q440" s="18">
        <f t="shared" si="30"/>
        <v>7080</v>
      </c>
      <c r="R440" s="18">
        <f t="shared" si="31"/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98"/>
    </row>
    <row r="441" spans="1:25" s="66" customFormat="1" ht="12.75" customHeight="1">
      <c r="A441" s="43"/>
      <c r="B441" s="16"/>
      <c r="C441" s="16"/>
      <c r="D441" s="18"/>
      <c r="E441" s="17" t="s">
        <v>186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>
        <f t="shared" si="29"/>
        <v>0</v>
      </c>
      <c r="Q441" s="18">
        <f t="shared" si="30"/>
        <v>0</v>
      </c>
      <c r="R441" s="18">
        <f t="shared" si="31"/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98"/>
    </row>
    <row r="442" spans="1:25" s="66" customFormat="1" ht="12.75" customHeight="1">
      <c r="A442" s="43" t="s">
        <v>290</v>
      </c>
      <c r="B442" s="16" t="s">
        <v>283</v>
      </c>
      <c r="C442" s="16" t="s">
        <v>208</v>
      </c>
      <c r="D442" s="16" t="s">
        <v>184</v>
      </c>
      <c r="E442" s="17" t="s">
        <v>291</v>
      </c>
      <c r="F442" s="18"/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18">
        <f t="shared" si="29"/>
        <v>0</v>
      </c>
      <c r="Q442" s="18">
        <f t="shared" si="30"/>
        <v>0</v>
      </c>
      <c r="R442" s="18">
        <f t="shared" si="31"/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98"/>
    </row>
    <row r="443" spans="1:25" s="66" customFormat="1" ht="18" customHeight="1">
      <c r="A443" s="43"/>
      <c r="B443" s="16"/>
      <c r="C443" s="16"/>
      <c r="D443" s="18"/>
      <c r="E443" s="17" t="s">
        <v>5</v>
      </c>
      <c r="F443" s="18"/>
      <c r="G443" s="24"/>
      <c r="H443" s="24"/>
      <c r="I443" s="24"/>
      <c r="J443" s="24"/>
      <c r="K443" s="24"/>
      <c r="L443" s="24"/>
      <c r="M443" s="18"/>
      <c r="N443" s="18"/>
      <c r="O443" s="18"/>
      <c r="P443" s="18">
        <f t="shared" si="29"/>
        <v>0</v>
      </c>
      <c r="Q443" s="18">
        <f t="shared" si="30"/>
        <v>0</v>
      </c>
      <c r="R443" s="18">
        <f t="shared" si="31"/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98"/>
    </row>
    <row r="444" spans="1:25" s="66" customFormat="1" ht="12.75" customHeight="1">
      <c r="A444" s="43"/>
      <c r="B444" s="16"/>
      <c r="C444" s="16"/>
      <c r="D444" s="18"/>
      <c r="E444" s="67" t="s">
        <v>576</v>
      </c>
      <c r="F444" s="24"/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18">
        <f t="shared" si="29"/>
        <v>0</v>
      </c>
      <c r="Q444" s="18">
        <f t="shared" si="30"/>
        <v>0</v>
      </c>
      <c r="R444" s="18">
        <f t="shared" si="31"/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98"/>
    </row>
    <row r="445" spans="1:25" s="66" customFormat="1" ht="24" customHeight="1">
      <c r="A445" s="43"/>
      <c r="B445" s="16"/>
      <c r="C445" s="16"/>
      <c r="D445" s="18"/>
      <c r="E445" s="17" t="s">
        <v>402</v>
      </c>
      <c r="F445" s="16" t="s">
        <v>403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18">
        <f t="shared" si="29"/>
        <v>0</v>
      </c>
      <c r="Q445" s="18">
        <f t="shared" si="30"/>
        <v>0</v>
      </c>
      <c r="R445" s="18">
        <f t="shared" si="31"/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98"/>
    </row>
    <row r="446" spans="1:25" s="66" customFormat="1" ht="18.75" customHeight="1">
      <c r="A446" s="43"/>
      <c r="B446" s="16"/>
      <c r="C446" s="16"/>
      <c r="D446" s="18"/>
      <c r="E446" s="67" t="s">
        <v>577</v>
      </c>
      <c r="F446" s="24"/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18">
        <f t="shared" si="29"/>
        <v>0</v>
      </c>
      <c r="Q446" s="18">
        <f t="shared" si="30"/>
        <v>0</v>
      </c>
      <c r="R446" s="18">
        <f t="shared" si="31"/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98"/>
    </row>
    <row r="447" spans="1:25" s="66" customFormat="1" ht="12.75" customHeight="1">
      <c r="A447" s="43"/>
      <c r="B447" s="16"/>
      <c r="C447" s="16"/>
      <c r="D447" s="18"/>
      <c r="E447" s="17" t="s">
        <v>434</v>
      </c>
      <c r="F447" s="16" t="s">
        <v>435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18">
        <f t="shared" si="29"/>
        <v>0</v>
      </c>
      <c r="Q447" s="18">
        <f t="shared" si="30"/>
        <v>0</v>
      </c>
      <c r="R447" s="18">
        <f t="shared" si="31"/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98"/>
    </row>
    <row r="448" spans="1:25" s="66" customFormat="1" ht="15.75" customHeight="1">
      <c r="A448" s="43" t="s">
        <v>292</v>
      </c>
      <c r="B448" s="16" t="s">
        <v>283</v>
      </c>
      <c r="C448" s="16" t="s">
        <v>208</v>
      </c>
      <c r="D448" s="16" t="s">
        <v>208</v>
      </c>
      <c r="E448" s="17" t="s">
        <v>293</v>
      </c>
      <c r="F448" s="18"/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18">
        <f t="shared" si="29"/>
        <v>0</v>
      </c>
      <c r="Q448" s="18">
        <f t="shared" si="30"/>
        <v>0</v>
      </c>
      <c r="R448" s="18">
        <f t="shared" si="31"/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98"/>
    </row>
    <row r="449" spans="1:25" s="66" customFormat="1" ht="12.75" customHeight="1">
      <c r="A449" s="43"/>
      <c r="B449" s="16"/>
      <c r="C449" s="16"/>
      <c r="D449" s="18"/>
      <c r="E449" s="17" t="s">
        <v>5</v>
      </c>
      <c r="F449" s="18"/>
      <c r="G449" s="19"/>
      <c r="H449" s="19"/>
      <c r="I449" s="19"/>
      <c r="J449" s="19"/>
      <c r="K449" s="19"/>
      <c r="L449" s="19"/>
      <c r="M449" s="18"/>
      <c r="N449" s="18"/>
      <c r="O449" s="18"/>
      <c r="P449" s="18">
        <f t="shared" si="29"/>
        <v>0</v>
      </c>
      <c r="Q449" s="18">
        <f t="shared" si="30"/>
        <v>0</v>
      </c>
      <c r="R449" s="18">
        <f t="shared" si="31"/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98"/>
    </row>
    <row r="450" spans="1:25" s="66" customFormat="1" ht="18.75" customHeight="1">
      <c r="A450" s="43"/>
      <c r="B450" s="16"/>
      <c r="C450" s="16"/>
      <c r="D450" s="18"/>
      <c r="E450" s="67" t="s">
        <v>578</v>
      </c>
      <c r="F450" s="24"/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18">
        <f t="shared" si="29"/>
        <v>0</v>
      </c>
      <c r="Q450" s="18">
        <f t="shared" si="30"/>
        <v>0</v>
      </c>
      <c r="R450" s="18">
        <f t="shared" si="31"/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98"/>
    </row>
    <row r="451" spans="1:25" s="66" customFormat="1" ht="18.75" customHeight="1">
      <c r="A451" s="43"/>
      <c r="B451" s="16"/>
      <c r="C451" s="16"/>
      <c r="D451" s="18"/>
      <c r="E451" s="17" t="s">
        <v>402</v>
      </c>
      <c r="F451" s="16" t="s">
        <v>403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18">
        <f t="shared" si="29"/>
        <v>0</v>
      </c>
      <c r="Q451" s="18">
        <f t="shared" si="30"/>
        <v>0</v>
      </c>
      <c r="R451" s="18">
        <f t="shared" si="31"/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98"/>
    </row>
    <row r="452" spans="1:25" s="66" customFormat="1" ht="22.5" customHeight="1">
      <c r="A452" s="43"/>
      <c r="B452" s="16"/>
      <c r="C452" s="16"/>
      <c r="D452" s="18"/>
      <c r="E452" s="67" t="s">
        <v>579</v>
      </c>
      <c r="F452" s="24"/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18">
        <f t="shared" si="29"/>
        <v>0</v>
      </c>
      <c r="Q452" s="18">
        <f t="shared" si="30"/>
        <v>0</v>
      </c>
      <c r="R452" s="18">
        <f t="shared" si="31"/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98"/>
    </row>
    <row r="453" spans="1:25" s="66" customFormat="1" ht="12.75" customHeight="1">
      <c r="A453" s="43"/>
      <c r="B453" s="16"/>
      <c r="C453" s="16"/>
      <c r="D453" s="18"/>
      <c r="E453" s="17" t="s">
        <v>429</v>
      </c>
      <c r="F453" s="16" t="s">
        <v>428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18">
        <f t="shared" si="29"/>
        <v>0</v>
      </c>
      <c r="Q453" s="18">
        <f t="shared" si="30"/>
        <v>0</v>
      </c>
      <c r="R453" s="18">
        <f t="shared" si="31"/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98"/>
    </row>
    <row r="454" spans="1:25" s="66" customFormat="1" ht="30.75" customHeight="1">
      <c r="A454" s="43" t="s">
        <v>294</v>
      </c>
      <c r="B454" s="16" t="s">
        <v>283</v>
      </c>
      <c r="C454" s="16" t="s">
        <v>208</v>
      </c>
      <c r="D454" s="16" t="s">
        <v>190</v>
      </c>
      <c r="E454" s="17" t="s">
        <v>295</v>
      </c>
      <c r="F454" s="18"/>
      <c r="G454" s="24">
        <v>32029.52</v>
      </c>
      <c r="H454" s="24">
        <v>19975.5</v>
      </c>
      <c r="I454" s="24">
        <v>12054</v>
      </c>
      <c r="J454" s="24">
        <v>22225</v>
      </c>
      <c r="K454" s="24">
        <v>22225</v>
      </c>
      <c r="L454" s="25">
        <v>0</v>
      </c>
      <c r="M454" s="18">
        <v>33805</v>
      </c>
      <c r="N454" s="18">
        <v>33805</v>
      </c>
      <c r="O454" s="18">
        <v>0</v>
      </c>
      <c r="P454" s="18">
        <f t="shared" si="29"/>
        <v>11580</v>
      </c>
      <c r="Q454" s="18">
        <f t="shared" si="30"/>
        <v>11580</v>
      </c>
      <c r="R454" s="18">
        <f t="shared" si="31"/>
        <v>0</v>
      </c>
      <c r="S454" s="18">
        <v>33900</v>
      </c>
      <c r="T454" s="18">
        <v>33900</v>
      </c>
      <c r="U454" s="18">
        <v>0</v>
      </c>
      <c r="V454" s="18">
        <v>40800</v>
      </c>
      <c r="W454" s="18">
        <v>40800</v>
      </c>
      <c r="X454" s="18">
        <v>0</v>
      </c>
      <c r="Y454" s="98"/>
    </row>
    <row r="455" spans="1:25" s="66" customFormat="1" ht="12.75" customHeight="1">
      <c r="A455" s="43"/>
      <c r="B455" s="16"/>
      <c r="C455" s="16"/>
      <c r="D455" s="16"/>
      <c r="E455" s="17" t="s">
        <v>5</v>
      </c>
      <c r="F455" s="18"/>
      <c r="G455" s="19"/>
      <c r="H455" s="19"/>
      <c r="I455" s="19"/>
      <c r="J455" s="19"/>
      <c r="K455" s="19"/>
      <c r="L455" s="19"/>
      <c r="M455" s="18"/>
      <c r="N455" s="18"/>
      <c r="O455" s="18"/>
      <c r="P455" s="18">
        <f t="shared" si="29"/>
        <v>0</v>
      </c>
      <c r="Q455" s="18">
        <f t="shared" si="30"/>
        <v>0</v>
      </c>
      <c r="R455" s="18">
        <f t="shared" si="31"/>
        <v>0</v>
      </c>
      <c r="S455" s="18"/>
      <c r="T455" s="18"/>
      <c r="U455" s="18"/>
      <c r="V455" s="18"/>
      <c r="W455" s="18"/>
      <c r="X455" s="18"/>
      <c r="Y455" s="98"/>
    </row>
    <row r="456" spans="1:25" s="66" customFormat="1" ht="18.75" customHeight="1">
      <c r="A456" s="43"/>
      <c r="B456" s="16"/>
      <c r="C456" s="16"/>
      <c r="D456" s="16"/>
      <c r="E456" s="63" t="s">
        <v>355</v>
      </c>
      <c r="F456" s="16" t="s">
        <v>354</v>
      </c>
      <c r="G456" s="24">
        <v>16100</v>
      </c>
      <c r="H456" s="24">
        <v>16099.2</v>
      </c>
      <c r="I456" s="18">
        <v>0</v>
      </c>
      <c r="J456" s="24">
        <v>17850</v>
      </c>
      <c r="K456" s="24">
        <v>17850</v>
      </c>
      <c r="L456" s="25">
        <v>0</v>
      </c>
      <c r="M456" s="18">
        <v>30305</v>
      </c>
      <c r="N456" s="18">
        <v>30305</v>
      </c>
      <c r="O456" s="18">
        <v>0</v>
      </c>
      <c r="P456" s="18">
        <f t="shared" si="29"/>
        <v>12455</v>
      </c>
      <c r="Q456" s="18">
        <f t="shared" si="30"/>
        <v>12455</v>
      </c>
      <c r="R456" s="18">
        <f t="shared" si="31"/>
        <v>0</v>
      </c>
      <c r="S456" s="18">
        <v>30500</v>
      </c>
      <c r="T456" s="18">
        <v>30500</v>
      </c>
      <c r="U456" s="18">
        <v>0</v>
      </c>
      <c r="V456" s="18">
        <v>37000</v>
      </c>
      <c r="W456" s="18">
        <v>37000</v>
      </c>
      <c r="X456" s="18">
        <v>0</v>
      </c>
      <c r="Y456" s="98"/>
    </row>
    <row r="457" spans="1:25" s="66" customFormat="1" ht="12.75" customHeight="1">
      <c r="A457" s="43"/>
      <c r="B457" s="16"/>
      <c r="C457" s="16"/>
      <c r="D457" s="16"/>
      <c r="E457" s="17" t="s">
        <v>359</v>
      </c>
      <c r="F457" s="16" t="s">
        <v>358</v>
      </c>
      <c r="G457" s="19">
        <v>1400</v>
      </c>
      <c r="H457" s="19">
        <v>1185.4</v>
      </c>
      <c r="I457" s="18">
        <v>0</v>
      </c>
      <c r="J457" s="25">
        <v>1300</v>
      </c>
      <c r="K457" s="25">
        <v>1300</v>
      </c>
      <c r="L457" s="25">
        <v>0</v>
      </c>
      <c r="M457" s="18">
        <v>650</v>
      </c>
      <c r="N457" s="18">
        <v>650</v>
      </c>
      <c r="O457" s="18">
        <v>0</v>
      </c>
      <c r="P457" s="18">
        <f t="shared" si="29"/>
        <v>-650</v>
      </c>
      <c r="Q457" s="18">
        <f t="shared" si="30"/>
        <v>-650</v>
      </c>
      <c r="R457" s="18">
        <f t="shared" si="31"/>
        <v>0</v>
      </c>
      <c r="S457" s="18">
        <v>650</v>
      </c>
      <c r="T457" s="18">
        <v>650</v>
      </c>
      <c r="U457" s="18">
        <v>0</v>
      </c>
      <c r="V457" s="18">
        <v>1200</v>
      </c>
      <c r="W457" s="18">
        <v>1200</v>
      </c>
      <c r="X457" s="18">
        <v>0</v>
      </c>
      <c r="Y457" s="98"/>
    </row>
    <row r="458" spans="1:25" s="66" customFormat="1" ht="12.75" customHeight="1">
      <c r="A458" s="43"/>
      <c r="B458" s="16"/>
      <c r="C458" s="16"/>
      <c r="D458" s="16"/>
      <c r="E458" s="17" t="s">
        <v>361</v>
      </c>
      <c r="F458" s="16" t="s">
        <v>360</v>
      </c>
      <c r="G458" s="19">
        <v>150</v>
      </c>
      <c r="H458" s="19">
        <v>64.2</v>
      </c>
      <c r="I458" s="18">
        <v>0</v>
      </c>
      <c r="J458" s="25">
        <v>150</v>
      </c>
      <c r="K458" s="25">
        <v>150</v>
      </c>
      <c r="L458" s="25">
        <v>0</v>
      </c>
      <c r="M458" s="18">
        <v>300</v>
      </c>
      <c r="N458" s="18">
        <v>300</v>
      </c>
      <c r="O458" s="18">
        <v>0</v>
      </c>
      <c r="P458" s="18">
        <f t="shared" si="29"/>
        <v>150</v>
      </c>
      <c r="Q458" s="18">
        <f t="shared" si="30"/>
        <v>150</v>
      </c>
      <c r="R458" s="18">
        <f t="shared" si="31"/>
        <v>0</v>
      </c>
      <c r="S458" s="18">
        <v>200</v>
      </c>
      <c r="T458" s="18">
        <v>200</v>
      </c>
      <c r="U458" s="18">
        <v>0</v>
      </c>
      <c r="V458" s="18">
        <v>200</v>
      </c>
      <c r="W458" s="18">
        <v>200</v>
      </c>
      <c r="X458" s="18">
        <v>0</v>
      </c>
      <c r="Y458" s="98"/>
    </row>
    <row r="459" spans="1:25" s="66" customFormat="1" ht="12.75" customHeight="1">
      <c r="A459" s="43"/>
      <c r="B459" s="16"/>
      <c r="C459" s="16"/>
      <c r="D459" s="16"/>
      <c r="E459" s="63" t="s">
        <v>363</v>
      </c>
      <c r="F459" s="16" t="s">
        <v>362</v>
      </c>
      <c r="G459" s="18">
        <v>200</v>
      </c>
      <c r="H459" s="18">
        <v>180</v>
      </c>
      <c r="I459" s="18">
        <v>0</v>
      </c>
      <c r="J459" s="18">
        <v>200</v>
      </c>
      <c r="K459" s="18">
        <v>200</v>
      </c>
      <c r="L459" s="25">
        <v>0</v>
      </c>
      <c r="M459" s="18">
        <v>300</v>
      </c>
      <c r="N459" s="18">
        <v>300</v>
      </c>
      <c r="O459" s="18">
        <v>0</v>
      </c>
      <c r="P459" s="18">
        <f t="shared" si="29"/>
        <v>100</v>
      </c>
      <c r="Q459" s="18">
        <f t="shared" si="30"/>
        <v>100</v>
      </c>
      <c r="R459" s="18">
        <f t="shared" si="31"/>
        <v>0</v>
      </c>
      <c r="S459" s="18">
        <v>200</v>
      </c>
      <c r="T459" s="18">
        <v>200</v>
      </c>
      <c r="U459" s="18">
        <v>0</v>
      </c>
      <c r="V459" s="18">
        <v>200</v>
      </c>
      <c r="W459" s="18">
        <v>200</v>
      </c>
      <c r="X459" s="18">
        <v>0</v>
      </c>
      <c r="Y459" s="98"/>
    </row>
    <row r="460" spans="1:25" s="66" customFormat="1" ht="12.75" customHeight="1">
      <c r="A460" s="43"/>
      <c r="B460" s="16"/>
      <c r="C460" s="16"/>
      <c r="D460" s="16"/>
      <c r="E460" s="63" t="s">
        <v>384</v>
      </c>
      <c r="F460" s="16" t="s">
        <v>385</v>
      </c>
      <c r="G460" s="18">
        <v>1000</v>
      </c>
      <c r="H460" s="18">
        <v>547</v>
      </c>
      <c r="I460" s="18">
        <v>0</v>
      </c>
      <c r="J460" s="18">
        <v>800</v>
      </c>
      <c r="K460" s="18">
        <v>800</v>
      </c>
      <c r="L460" s="25">
        <v>0</v>
      </c>
      <c r="M460" s="18">
        <v>1000</v>
      </c>
      <c r="N460" s="18">
        <v>1000</v>
      </c>
      <c r="O460" s="18">
        <v>0</v>
      </c>
      <c r="P460" s="18">
        <f t="shared" si="29"/>
        <v>200</v>
      </c>
      <c r="Q460" s="18">
        <f t="shared" si="30"/>
        <v>200</v>
      </c>
      <c r="R460" s="18">
        <f t="shared" si="31"/>
        <v>0</v>
      </c>
      <c r="S460" s="18">
        <v>1000</v>
      </c>
      <c r="T460" s="18">
        <v>1000</v>
      </c>
      <c r="U460" s="18">
        <v>0</v>
      </c>
      <c r="V460" s="18">
        <v>1000</v>
      </c>
      <c r="W460" s="18">
        <v>1000</v>
      </c>
      <c r="X460" s="18">
        <v>0</v>
      </c>
      <c r="Y460" s="98"/>
    </row>
    <row r="461" spans="1:25" s="66" customFormat="1" ht="23.25" customHeight="1">
      <c r="A461" s="43"/>
      <c r="B461" s="16"/>
      <c r="C461" s="16"/>
      <c r="D461" s="16"/>
      <c r="E461" s="63" t="s">
        <v>387</v>
      </c>
      <c r="F461" s="16" t="s">
        <v>386</v>
      </c>
      <c r="G461" s="24">
        <v>200</v>
      </c>
      <c r="H461" s="24">
        <v>98.2</v>
      </c>
      <c r="I461" s="18">
        <v>0</v>
      </c>
      <c r="J461" s="18">
        <v>200</v>
      </c>
      <c r="K461" s="18">
        <v>200</v>
      </c>
      <c r="L461" s="25">
        <v>0</v>
      </c>
      <c r="M461" s="18">
        <v>200</v>
      </c>
      <c r="N461" s="18">
        <v>200</v>
      </c>
      <c r="O461" s="18">
        <v>0</v>
      </c>
      <c r="P461" s="18">
        <f t="shared" si="29"/>
        <v>0</v>
      </c>
      <c r="Q461" s="18">
        <f t="shared" si="30"/>
        <v>0</v>
      </c>
      <c r="R461" s="18">
        <f t="shared" si="31"/>
        <v>0</v>
      </c>
      <c r="S461" s="18">
        <v>200</v>
      </c>
      <c r="T461" s="18">
        <v>200</v>
      </c>
      <c r="U461" s="18">
        <v>0</v>
      </c>
      <c r="V461" s="18">
        <v>200</v>
      </c>
      <c r="W461" s="18">
        <v>200</v>
      </c>
      <c r="X461" s="18">
        <v>0</v>
      </c>
      <c r="Y461" s="98"/>
    </row>
    <row r="462" spans="1:25" s="66" customFormat="1" ht="12.75" customHeight="1">
      <c r="A462" s="43"/>
      <c r="B462" s="16"/>
      <c r="C462" s="16"/>
      <c r="D462" s="16"/>
      <c r="E462" s="63" t="e">
        <f aca="true" t="array" ref="E462">-Ø ÁÝÃ³óÇÏ Ýáñá·áõÙ ¨ å³Ñå³ÝáõÙ</f>
        <v>#NAME?</v>
      </c>
      <c r="F462" s="16">
        <v>4251</v>
      </c>
      <c r="G462" s="19">
        <v>400</v>
      </c>
      <c r="H462" s="19">
        <v>250</v>
      </c>
      <c r="I462" s="18">
        <v>0</v>
      </c>
      <c r="J462" s="18">
        <v>0</v>
      </c>
      <c r="K462" s="18">
        <v>0</v>
      </c>
      <c r="L462" s="25">
        <v>0</v>
      </c>
      <c r="M462" s="18">
        <v>0</v>
      </c>
      <c r="N462" s="18">
        <v>0</v>
      </c>
      <c r="O462" s="18">
        <v>0</v>
      </c>
      <c r="P462" s="18">
        <f aca="true" t="shared" si="32" ref="P462:P526">M462-J462</f>
        <v>0</v>
      </c>
      <c r="Q462" s="18">
        <f t="shared" si="30"/>
        <v>0</v>
      </c>
      <c r="R462" s="18">
        <f t="shared" si="31"/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98"/>
    </row>
    <row r="463" spans="1:25" s="66" customFormat="1" ht="12.75" customHeight="1">
      <c r="A463" s="43"/>
      <c r="B463" s="16"/>
      <c r="C463" s="16"/>
      <c r="D463" s="16"/>
      <c r="E463" s="63" t="s">
        <v>393</v>
      </c>
      <c r="F463" s="16" t="s">
        <v>392</v>
      </c>
      <c r="G463" s="19">
        <v>1100</v>
      </c>
      <c r="H463" s="19">
        <v>1100</v>
      </c>
      <c r="I463" s="18">
        <v>0</v>
      </c>
      <c r="J463" s="25">
        <v>400</v>
      </c>
      <c r="K463" s="25">
        <v>400</v>
      </c>
      <c r="L463" s="25">
        <v>0</v>
      </c>
      <c r="M463" s="18">
        <v>400</v>
      </c>
      <c r="N463" s="18">
        <v>400</v>
      </c>
      <c r="O463" s="18">
        <v>0</v>
      </c>
      <c r="P463" s="18">
        <f t="shared" si="32"/>
        <v>0</v>
      </c>
      <c r="Q463" s="18">
        <f t="shared" si="30"/>
        <v>0</v>
      </c>
      <c r="R463" s="18">
        <f t="shared" si="31"/>
        <v>0</v>
      </c>
      <c r="S463" s="18">
        <v>500</v>
      </c>
      <c r="T463" s="18">
        <v>500</v>
      </c>
      <c r="U463" s="18">
        <v>0</v>
      </c>
      <c r="V463" s="18">
        <v>500</v>
      </c>
      <c r="W463" s="18">
        <v>500</v>
      </c>
      <c r="X463" s="18">
        <v>0</v>
      </c>
      <c r="Y463" s="98"/>
    </row>
    <row r="464" spans="1:25" s="66" customFormat="1" ht="26.25" customHeight="1">
      <c r="A464" s="43"/>
      <c r="B464" s="16"/>
      <c r="C464" s="16"/>
      <c r="D464" s="16"/>
      <c r="E464" s="63" t="s">
        <v>397</v>
      </c>
      <c r="F464" s="16" t="s">
        <v>396</v>
      </c>
      <c r="G464" s="24">
        <v>400</v>
      </c>
      <c r="H464" s="24">
        <v>340</v>
      </c>
      <c r="I464" s="18">
        <v>0</v>
      </c>
      <c r="J464" s="25">
        <v>400</v>
      </c>
      <c r="K464" s="25">
        <v>400</v>
      </c>
      <c r="L464" s="25">
        <v>0</v>
      </c>
      <c r="M464" s="18">
        <v>500</v>
      </c>
      <c r="N464" s="18">
        <v>500</v>
      </c>
      <c r="O464" s="18">
        <v>0</v>
      </c>
      <c r="P464" s="18">
        <f t="shared" si="32"/>
        <v>100</v>
      </c>
      <c r="Q464" s="18">
        <f t="shared" si="30"/>
        <v>100</v>
      </c>
      <c r="R464" s="18">
        <f t="shared" si="31"/>
        <v>0</v>
      </c>
      <c r="S464" s="18">
        <v>500</v>
      </c>
      <c r="T464" s="18">
        <v>500</v>
      </c>
      <c r="U464" s="18">
        <v>0</v>
      </c>
      <c r="V464" s="18">
        <v>500</v>
      </c>
      <c r="W464" s="18">
        <v>500</v>
      </c>
      <c r="X464" s="18">
        <v>0</v>
      </c>
      <c r="Y464" s="98"/>
    </row>
    <row r="465" spans="1:25" s="66" customFormat="1" ht="26.25" customHeight="1">
      <c r="A465" s="43"/>
      <c r="B465" s="16"/>
      <c r="C465" s="16"/>
      <c r="D465" s="16"/>
      <c r="E465" s="63" t="s">
        <v>637</v>
      </c>
      <c r="F465" s="16">
        <v>4269</v>
      </c>
      <c r="G465" s="24"/>
      <c r="H465" s="24"/>
      <c r="I465" s="18">
        <v>0</v>
      </c>
      <c r="J465" s="25">
        <v>800</v>
      </c>
      <c r="K465" s="25">
        <v>800</v>
      </c>
      <c r="L465" s="25">
        <v>0</v>
      </c>
      <c r="M465" s="18">
        <v>150</v>
      </c>
      <c r="N465" s="18">
        <v>150</v>
      </c>
      <c r="O465" s="25">
        <v>0</v>
      </c>
      <c r="P465" s="18">
        <f t="shared" si="32"/>
        <v>-650</v>
      </c>
      <c r="Q465" s="18">
        <f t="shared" si="30"/>
        <v>-650</v>
      </c>
      <c r="R465" s="18">
        <f t="shared" si="31"/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98"/>
    </row>
    <row r="466" spans="1:25" s="66" customFormat="1" ht="12.75" customHeight="1">
      <c r="A466" s="43"/>
      <c r="B466" s="16"/>
      <c r="C466" s="16"/>
      <c r="D466" s="16"/>
      <c r="E466" s="63" t="s">
        <v>420</v>
      </c>
      <c r="F466" s="16" t="s">
        <v>421</v>
      </c>
      <c r="G466" s="18">
        <v>125</v>
      </c>
      <c r="H466" s="18">
        <v>111</v>
      </c>
      <c r="I466" s="18">
        <v>0</v>
      </c>
      <c r="J466" s="18">
        <v>125</v>
      </c>
      <c r="K466" s="18">
        <v>125</v>
      </c>
      <c r="L466" s="25">
        <v>0</v>
      </c>
      <c r="M466" s="25">
        <v>0</v>
      </c>
      <c r="N466" s="25">
        <v>0</v>
      </c>
      <c r="O466" s="25">
        <v>0</v>
      </c>
      <c r="P466" s="18">
        <f t="shared" si="32"/>
        <v>-125</v>
      </c>
      <c r="Q466" s="18">
        <f t="shared" si="30"/>
        <v>-125</v>
      </c>
      <c r="R466" s="18">
        <f t="shared" si="31"/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98"/>
    </row>
    <row r="467" spans="1:25" s="66" customFormat="1" ht="12.75" customHeight="1">
      <c r="A467" s="43"/>
      <c r="B467" s="16"/>
      <c r="C467" s="16"/>
      <c r="D467" s="16"/>
      <c r="E467" s="17" t="s">
        <v>429</v>
      </c>
      <c r="F467" s="16">
        <v>5113</v>
      </c>
      <c r="G467" s="18">
        <v>11144</v>
      </c>
      <c r="H467" s="18"/>
      <c r="I467" s="18">
        <v>11144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18">
        <f t="shared" si="32"/>
        <v>0</v>
      </c>
      <c r="Q467" s="18">
        <f aca="true" t="shared" si="33" ref="Q467:Q531">N467-K467</f>
        <v>0</v>
      </c>
      <c r="R467" s="18">
        <f aca="true" t="shared" si="34" ref="R467:R531">O467-L467</f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98"/>
    </row>
    <row r="468" spans="1:25" s="66" customFormat="1" ht="12.75" customHeight="1">
      <c r="A468" s="43"/>
      <c r="B468" s="16"/>
      <c r="C468" s="16"/>
      <c r="D468" s="18"/>
      <c r="E468" s="17" t="s">
        <v>434</v>
      </c>
      <c r="F468" s="16" t="s">
        <v>435</v>
      </c>
      <c r="G468" s="18">
        <v>400</v>
      </c>
      <c r="H468" s="18"/>
      <c r="I468" s="18">
        <v>400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18">
        <f t="shared" si="32"/>
        <v>0</v>
      </c>
      <c r="Q468" s="18">
        <f t="shared" si="33"/>
        <v>0</v>
      </c>
      <c r="R468" s="18">
        <f t="shared" si="34"/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98"/>
    </row>
    <row r="469" spans="1:25" s="66" customFormat="1" ht="24" customHeight="1">
      <c r="A469" s="43"/>
      <c r="B469" s="16"/>
      <c r="C469" s="16"/>
      <c r="D469" s="18"/>
      <c r="E469" s="63" t="s">
        <v>439</v>
      </c>
      <c r="F469" s="16">
        <v>5134</v>
      </c>
      <c r="G469" s="24">
        <v>510</v>
      </c>
      <c r="H469" s="24">
        <v>0</v>
      </c>
      <c r="I469" s="24">
        <v>510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18">
        <f t="shared" si="32"/>
        <v>0</v>
      </c>
      <c r="Q469" s="18">
        <f t="shared" si="33"/>
        <v>0</v>
      </c>
      <c r="R469" s="18">
        <f t="shared" si="34"/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98"/>
    </row>
    <row r="470" spans="1:25" s="66" customFormat="1" ht="20.25" customHeight="1">
      <c r="A470" s="43"/>
      <c r="B470" s="16"/>
      <c r="C470" s="16"/>
      <c r="D470" s="18"/>
      <c r="E470" s="67" t="s">
        <v>580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18">
        <v>6900</v>
      </c>
      <c r="N470" s="18">
        <v>6900</v>
      </c>
      <c r="O470" s="18">
        <v>0</v>
      </c>
      <c r="P470" s="18">
        <f t="shared" si="32"/>
        <v>6900</v>
      </c>
      <c r="Q470" s="18">
        <f t="shared" si="33"/>
        <v>6900</v>
      </c>
      <c r="R470" s="18">
        <f t="shared" si="34"/>
        <v>0</v>
      </c>
      <c r="S470" s="18">
        <v>6480</v>
      </c>
      <c r="T470" s="18">
        <v>6480</v>
      </c>
      <c r="U470" s="18">
        <v>0</v>
      </c>
      <c r="V470" s="18">
        <v>7500</v>
      </c>
      <c r="W470" s="18">
        <v>7500</v>
      </c>
      <c r="X470" s="18">
        <v>0</v>
      </c>
      <c r="Y470" s="98"/>
    </row>
    <row r="471" spans="1:25" s="66" customFormat="1" ht="22.5" customHeight="1">
      <c r="A471" s="43"/>
      <c r="B471" s="16"/>
      <c r="C471" s="16"/>
      <c r="D471" s="18"/>
      <c r="E471" s="17" t="s">
        <v>402</v>
      </c>
      <c r="F471" s="16" t="s">
        <v>403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>
        <f t="shared" si="32"/>
        <v>0</v>
      </c>
      <c r="Q471" s="18">
        <f t="shared" si="33"/>
        <v>0</v>
      </c>
      <c r="R471" s="18">
        <f t="shared" si="34"/>
        <v>0</v>
      </c>
      <c r="S471" s="18"/>
      <c r="T471" s="18"/>
      <c r="U471" s="18"/>
      <c r="V471" s="18"/>
      <c r="W471" s="18"/>
      <c r="X471" s="18"/>
      <c r="Y471" s="98"/>
    </row>
    <row r="472" spans="1:25" s="66" customFormat="1" ht="12.75" customHeight="1">
      <c r="A472" s="43" t="s">
        <v>296</v>
      </c>
      <c r="B472" s="16" t="s">
        <v>283</v>
      </c>
      <c r="C472" s="16" t="s">
        <v>208</v>
      </c>
      <c r="D472" s="16" t="s">
        <v>221</v>
      </c>
      <c r="E472" s="17" t="s">
        <v>297</v>
      </c>
      <c r="F472" s="18"/>
      <c r="G472" s="18">
        <v>3228</v>
      </c>
      <c r="H472" s="18">
        <v>3228</v>
      </c>
      <c r="I472" s="18">
        <v>0</v>
      </c>
      <c r="J472" s="18">
        <v>4500</v>
      </c>
      <c r="K472" s="18">
        <v>4500</v>
      </c>
      <c r="L472" s="18"/>
      <c r="M472" s="25">
        <v>0</v>
      </c>
      <c r="N472" s="25">
        <v>0</v>
      </c>
      <c r="O472" s="25">
        <v>0</v>
      </c>
      <c r="P472" s="18">
        <f t="shared" si="32"/>
        <v>-4500</v>
      </c>
      <c r="Q472" s="18">
        <f t="shared" si="33"/>
        <v>-4500</v>
      </c>
      <c r="R472" s="18">
        <f t="shared" si="34"/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98"/>
    </row>
    <row r="473" spans="1:25" s="66" customFormat="1" ht="20.25" customHeight="1">
      <c r="A473" s="43"/>
      <c r="B473" s="16"/>
      <c r="C473" s="16"/>
      <c r="D473" s="18"/>
      <c r="E473" s="17" t="s">
        <v>5</v>
      </c>
      <c r="F473" s="18"/>
      <c r="G473" s="24"/>
      <c r="H473" s="24"/>
      <c r="I473" s="24"/>
      <c r="J473" s="24"/>
      <c r="K473" s="24"/>
      <c r="L473" s="24"/>
      <c r="M473" s="18"/>
      <c r="N473" s="18"/>
      <c r="O473" s="18"/>
      <c r="P473" s="18">
        <f t="shared" si="32"/>
        <v>0</v>
      </c>
      <c r="Q473" s="18">
        <f t="shared" si="33"/>
        <v>0</v>
      </c>
      <c r="R473" s="18">
        <f t="shared" si="34"/>
        <v>0</v>
      </c>
      <c r="S473" s="18"/>
      <c r="T473" s="18"/>
      <c r="U473" s="18"/>
      <c r="V473" s="18"/>
      <c r="W473" s="18"/>
      <c r="X473" s="18"/>
      <c r="Y473" s="98"/>
    </row>
    <row r="474" spans="1:25" s="66" customFormat="1" ht="16.5" customHeight="1">
      <c r="A474" s="43"/>
      <c r="B474" s="16"/>
      <c r="C474" s="16"/>
      <c r="D474" s="18"/>
      <c r="E474" s="67" t="s">
        <v>581</v>
      </c>
      <c r="F474" s="24"/>
      <c r="G474" s="18">
        <v>3228</v>
      </c>
      <c r="H474" s="18">
        <v>3228</v>
      </c>
      <c r="I474" s="25">
        <v>0</v>
      </c>
      <c r="J474" s="25">
        <v>0</v>
      </c>
      <c r="K474" s="25">
        <v>0</v>
      </c>
      <c r="L474" s="25">
        <v>0</v>
      </c>
      <c r="M474" s="18">
        <v>6900</v>
      </c>
      <c r="N474" s="18">
        <v>6900</v>
      </c>
      <c r="O474" s="18">
        <v>0</v>
      </c>
      <c r="P474" s="18">
        <f t="shared" si="32"/>
        <v>6900</v>
      </c>
      <c r="Q474" s="18">
        <f t="shared" si="33"/>
        <v>6900</v>
      </c>
      <c r="R474" s="18">
        <f t="shared" si="34"/>
        <v>0</v>
      </c>
      <c r="S474" s="18">
        <v>6480</v>
      </c>
      <c r="T474" s="18">
        <v>6480</v>
      </c>
      <c r="U474" s="18">
        <v>0</v>
      </c>
      <c r="V474" s="18">
        <v>7500</v>
      </c>
      <c r="W474" s="18">
        <v>7500</v>
      </c>
      <c r="X474" s="18">
        <v>0</v>
      </c>
      <c r="Y474" s="98"/>
    </row>
    <row r="475" spans="1:25" s="66" customFormat="1" ht="17.25" customHeight="1">
      <c r="A475" s="43"/>
      <c r="B475" s="16"/>
      <c r="C475" s="16"/>
      <c r="D475" s="18"/>
      <c r="E475" s="17" t="s">
        <v>367</v>
      </c>
      <c r="F475" s="16" t="s">
        <v>366</v>
      </c>
      <c r="G475" s="24">
        <v>0</v>
      </c>
      <c r="H475" s="24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18">
        <f t="shared" si="32"/>
        <v>0</v>
      </c>
      <c r="Q475" s="18">
        <f t="shared" si="33"/>
        <v>0</v>
      </c>
      <c r="R475" s="18">
        <f t="shared" si="34"/>
        <v>0</v>
      </c>
      <c r="S475" s="18"/>
      <c r="T475" s="18"/>
      <c r="U475" s="18"/>
      <c r="V475" s="18"/>
      <c r="W475" s="18"/>
      <c r="X475" s="18"/>
      <c r="Y475" s="98"/>
    </row>
    <row r="476" spans="1:25" s="66" customFormat="1" ht="12.75" customHeight="1">
      <c r="A476" s="43"/>
      <c r="B476" s="16"/>
      <c r="C476" s="16"/>
      <c r="D476" s="18"/>
      <c r="E476" s="17" t="s">
        <v>384</v>
      </c>
      <c r="F476" s="16" t="s">
        <v>385</v>
      </c>
      <c r="G476" s="18">
        <v>1845</v>
      </c>
      <c r="H476" s="18">
        <v>1845</v>
      </c>
      <c r="I476" s="25">
        <v>0</v>
      </c>
      <c r="J476" s="18">
        <v>2500</v>
      </c>
      <c r="K476" s="18">
        <v>2500</v>
      </c>
      <c r="L476" s="25">
        <v>0</v>
      </c>
      <c r="M476" s="18">
        <v>3600</v>
      </c>
      <c r="N476" s="18">
        <v>3600</v>
      </c>
      <c r="O476" s="18">
        <v>0</v>
      </c>
      <c r="P476" s="18">
        <f t="shared" si="32"/>
        <v>1100</v>
      </c>
      <c r="Q476" s="18">
        <f t="shared" si="33"/>
        <v>1100</v>
      </c>
      <c r="R476" s="18">
        <f t="shared" si="34"/>
        <v>0</v>
      </c>
      <c r="S476" s="18">
        <v>3500</v>
      </c>
      <c r="T476" s="18">
        <v>3500</v>
      </c>
      <c r="U476" s="18">
        <v>0</v>
      </c>
      <c r="V476" s="18">
        <v>4000</v>
      </c>
      <c r="W476" s="18">
        <v>4000</v>
      </c>
      <c r="X476" s="18">
        <v>0</v>
      </c>
      <c r="Y476" s="98"/>
    </row>
    <row r="477" spans="1:25" s="66" customFormat="1" ht="20.25" customHeight="1">
      <c r="A477" s="43"/>
      <c r="B477" s="16"/>
      <c r="C477" s="16"/>
      <c r="D477" s="18"/>
      <c r="E477" s="17" t="s">
        <v>397</v>
      </c>
      <c r="F477" s="16" t="s">
        <v>396</v>
      </c>
      <c r="G477" s="24">
        <v>370</v>
      </c>
      <c r="H477" s="24">
        <v>370</v>
      </c>
      <c r="I477" s="25">
        <v>0</v>
      </c>
      <c r="J477" s="24">
        <v>1000</v>
      </c>
      <c r="K477" s="24">
        <v>1000</v>
      </c>
      <c r="L477" s="25">
        <v>0</v>
      </c>
      <c r="M477" s="18">
        <v>1500</v>
      </c>
      <c r="N477" s="18">
        <v>1500</v>
      </c>
      <c r="O477" s="18">
        <v>0</v>
      </c>
      <c r="P477" s="18">
        <f t="shared" si="32"/>
        <v>500</v>
      </c>
      <c r="Q477" s="18">
        <f t="shared" si="33"/>
        <v>500</v>
      </c>
      <c r="R477" s="18">
        <f t="shared" si="34"/>
        <v>0</v>
      </c>
      <c r="S477" s="18">
        <v>1400</v>
      </c>
      <c r="T477" s="18">
        <v>1400</v>
      </c>
      <c r="U477" s="18">
        <v>0</v>
      </c>
      <c r="V477" s="18">
        <v>1500</v>
      </c>
      <c r="W477" s="18">
        <v>1500</v>
      </c>
      <c r="X477" s="18">
        <v>0</v>
      </c>
      <c r="Y477" s="98"/>
    </row>
    <row r="478" spans="1:25" s="66" customFormat="1" ht="12.75" customHeight="1">
      <c r="A478" s="43"/>
      <c r="B478" s="16"/>
      <c r="C478" s="16"/>
      <c r="D478" s="18"/>
      <c r="E478" s="63" t="s">
        <v>398</v>
      </c>
      <c r="F478" s="16" t="s">
        <v>399</v>
      </c>
      <c r="G478" s="18">
        <v>1013</v>
      </c>
      <c r="H478" s="18">
        <v>1013</v>
      </c>
      <c r="I478" s="25">
        <v>0</v>
      </c>
      <c r="J478" s="18">
        <v>1000</v>
      </c>
      <c r="K478" s="18">
        <v>1000</v>
      </c>
      <c r="L478" s="25">
        <v>0</v>
      </c>
      <c r="M478" s="18">
        <v>1800</v>
      </c>
      <c r="N478" s="18">
        <v>1800</v>
      </c>
      <c r="O478" s="18">
        <v>0</v>
      </c>
      <c r="P478" s="18">
        <f t="shared" si="32"/>
        <v>800</v>
      </c>
      <c r="Q478" s="18">
        <f t="shared" si="33"/>
        <v>800</v>
      </c>
      <c r="R478" s="18">
        <f t="shared" si="34"/>
        <v>0</v>
      </c>
      <c r="S478" s="18">
        <v>1580</v>
      </c>
      <c r="T478" s="18">
        <v>1580</v>
      </c>
      <c r="U478" s="18">
        <v>0</v>
      </c>
      <c r="V478" s="18">
        <v>2000</v>
      </c>
      <c r="W478" s="18">
        <v>2000</v>
      </c>
      <c r="X478" s="18">
        <v>0</v>
      </c>
      <c r="Y478" s="98"/>
    </row>
    <row r="479" spans="1:25" s="66" customFormat="1" ht="12.75" customHeight="1">
      <c r="A479" s="43"/>
      <c r="B479" s="16"/>
      <c r="C479" s="16"/>
      <c r="D479" s="18"/>
      <c r="E479" s="67" t="s">
        <v>582</v>
      </c>
      <c r="F479" s="24"/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18">
        <f t="shared" si="32"/>
        <v>0</v>
      </c>
      <c r="Q479" s="18">
        <f t="shared" si="33"/>
        <v>0</v>
      </c>
      <c r="R479" s="18">
        <f t="shared" si="34"/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98"/>
    </row>
    <row r="480" spans="1:25" s="66" customFormat="1" ht="26.25" customHeight="1">
      <c r="A480" s="43"/>
      <c r="B480" s="16"/>
      <c r="C480" s="16"/>
      <c r="D480" s="18"/>
      <c r="E480" s="17" t="s">
        <v>402</v>
      </c>
      <c r="F480" s="16" t="s">
        <v>403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18">
        <f t="shared" si="32"/>
        <v>0</v>
      </c>
      <c r="Q480" s="18">
        <f t="shared" si="33"/>
        <v>0</v>
      </c>
      <c r="R480" s="18">
        <f t="shared" si="34"/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98"/>
    </row>
    <row r="481" spans="1:25" s="66" customFormat="1" ht="21.75" customHeight="1">
      <c r="A481" s="43" t="s">
        <v>298</v>
      </c>
      <c r="B481" s="16" t="s">
        <v>283</v>
      </c>
      <c r="C481" s="16" t="s">
        <v>208</v>
      </c>
      <c r="D481" s="16" t="s">
        <v>197</v>
      </c>
      <c r="E481" s="17" t="s">
        <v>299</v>
      </c>
      <c r="F481" s="18"/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18">
        <f t="shared" si="32"/>
        <v>0</v>
      </c>
      <c r="Q481" s="18">
        <f t="shared" si="33"/>
        <v>0</v>
      </c>
      <c r="R481" s="18">
        <f t="shared" si="34"/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98"/>
    </row>
    <row r="482" spans="1:25" s="66" customFormat="1" ht="12.75" customHeight="1">
      <c r="A482" s="43"/>
      <c r="B482" s="16"/>
      <c r="C482" s="16"/>
      <c r="D482" s="18"/>
      <c r="E482" s="17" t="s">
        <v>5</v>
      </c>
      <c r="F482" s="18"/>
      <c r="G482" s="19"/>
      <c r="H482" s="19"/>
      <c r="I482" s="19"/>
      <c r="J482" s="19"/>
      <c r="K482" s="19"/>
      <c r="L482" s="19"/>
      <c r="M482" s="18"/>
      <c r="N482" s="18"/>
      <c r="O482" s="18"/>
      <c r="P482" s="18">
        <f t="shared" si="32"/>
        <v>0</v>
      </c>
      <c r="Q482" s="18">
        <f t="shared" si="33"/>
        <v>0</v>
      </c>
      <c r="R482" s="18">
        <f t="shared" si="34"/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98"/>
    </row>
    <row r="483" spans="1:25" s="66" customFormat="1" ht="21.75" customHeight="1">
      <c r="A483" s="43"/>
      <c r="B483" s="16"/>
      <c r="C483" s="16"/>
      <c r="D483" s="18"/>
      <c r="E483" s="67" t="s">
        <v>583</v>
      </c>
      <c r="F483" s="24"/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18">
        <f t="shared" si="32"/>
        <v>0</v>
      </c>
      <c r="Q483" s="18">
        <f t="shared" si="33"/>
        <v>0</v>
      </c>
      <c r="R483" s="18">
        <f t="shared" si="34"/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98"/>
    </row>
    <row r="484" spans="1:25" s="66" customFormat="1" ht="18.75" customHeight="1">
      <c r="A484" s="43"/>
      <c r="B484" s="16"/>
      <c r="C484" s="16"/>
      <c r="D484" s="18"/>
      <c r="E484" s="17" t="s">
        <v>402</v>
      </c>
      <c r="F484" s="16" t="s">
        <v>403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18">
        <f t="shared" si="32"/>
        <v>0</v>
      </c>
      <c r="Q484" s="18">
        <f t="shared" si="33"/>
        <v>0</v>
      </c>
      <c r="R484" s="18">
        <f t="shared" si="34"/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98"/>
    </row>
    <row r="485" spans="1:25" s="66" customFormat="1" ht="18" customHeight="1">
      <c r="A485" s="43"/>
      <c r="B485" s="16"/>
      <c r="C485" s="16"/>
      <c r="D485" s="18"/>
      <c r="E485" s="67" t="s">
        <v>584</v>
      </c>
      <c r="F485" s="24"/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18">
        <f t="shared" si="32"/>
        <v>0</v>
      </c>
      <c r="Q485" s="18">
        <f t="shared" si="33"/>
        <v>0</v>
      </c>
      <c r="R485" s="18">
        <f t="shared" si="34"/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98"/>
    </row>
    <row r="486" spans="1:25" s="66" customFormat="1" ht="22.5" customHeight="1">
      <c r="A486" s="43"/>
      <c r="B486" s="16"/>
      <c r="C486" s="16"/>
      <c r="D486" s="18"/>
      <c r="E486" s="17" t="s">
        <v>402</v>
      </c>
      <c r="F486" s="16" t="s">
        <v>403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18">
        <f t="shared" si="32"/>
        <v>0</v>
      </c>
      <c r="Q486" s="18">
        <f t="shared" si="33"/>
        <v>0</v>
      </c>
      <c r="R486" s="18">
        <f t="shared" si="34"/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98"/>
    </row>
    <row r="487" spans="1:25" s="66" customFormat="1" ht="12.75" customHeight="1">
      <c r="A487" s="43"/>
      <c r="B487" s="16"/>
      <c r="C487" s="16"/>
      <c r="D487" s="18"/>
      <c r="E487" s="67" t="s">
        <v>585</v>
      </c>
      <c r="F487" s="24"/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18">
        <f t="shared" si="32"/>
        <v>0</v>
      </c>
      <c r="Q487" s="18">
        <f t="shared" si="33"/>
        <v>0</v>
      </c>
      <c r="R487" s="18">
        <f t="shared" si="34"/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98"/>
    </row>
    <row r="488" spans="1:25" s="66" customFormat="1" ht="15.75" customHeight="1">
      <c r="A488" s="43"/>
      <c r="B488" s="16"/>
      <c r="C488" s="16"/>
      <c r="D488" s="18"/>
      <c r="E488" s="17" t="s">
        <v>429</v>
      </c>
      <c r="F488" s="16" t="s">
        <v>428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18">
        <f t="shared" si="32"/>
        <v>0</v>
      </c>
      <c r="Q488" s="18">
        <f t="shared" si="33"/>
        <v>0</v>
      </c>
      <c r="R488" s="18">
        <f t="shared" si="34"/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98"/>
    </row>
    <row r="489" spans="1:25" s="66" customFormat="1" ht="12.75" customHeight="1">
      <c r="A489" s="43"/>
      <c r="B489" s="16"/>
      <c r="C489" s="16"/>
      <c r="D489" s="18"/>
      <c r="E489" s="17" t="s">
        <v>434</v>
      </c>
      <c r="F489" s="16" t="s">
        <v>435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18">
        <f t="shared" si="32"/>
        <v>0</v>
      </c>
      <c r="Q489" s="18">
        <f t="shared" si="33"/>
        <v>0</v>
      </c>
      <c r="R489" s="18">
        <f t="shared" si="34"/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98"/>
    </row>
    <row r="490" spans="1:25" s="66" customFormat="1" ht="12.75" customHeight="1">
      <c r="A490" s="107">
        <v>2830</v>
      </c>
      <c r="B490" s="70" t="s">
        <v>629</v>
      </c>
      <c r="C490" s="70" t="s">
        <v>190</v>
      </c>
      <c r="D490" s="70">
        <v>0</v>
      </c>
      <c r="E490" s="17" t="s">
        <v>638</v>
      </c>
      <c r="F490" s="18"/>
      <c r="G490" s="18">
        <v>490</v>
      </c>
      <c r="H490" s="18">
        <v>490</v>
      </c>
      <c r="I490" s="18">
        <v>0</v>
      </c>
      <c r="J490" s="18">
        <v>900</v>
      </c>
      <c r="K490" s="18">
        <v>900</v>
      </c>
      <c r="L490" s="18">
        <v>0</v>
      </c>
      <c r="M490" s="18">
        <v>1000</v>
      </c>
      <c r="N490" s="18">
        <v>1000</v>
      </c>
      <c r="O490" s="18">
        <v>0</v>
      </c>
      <c r="P490" s="18">
        <f t="shared" si="32"/>
        <v>100</v>
      </c>
      <c r="Q490" s="18">
        <f t="shared" si="33"/>
        <v>100</v>
      </c>
      <c r="R490" s="18">
        <f t="shared" si="34"/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98"/>
    </row>
    <row r="491" spans="1:25" s="66" customFormat="1" ht="12.75" customHeight="1">
      <c r="A491" s="43"/>
      <c r="B491" s="16"/>
      <c r="C491" s="16"/>
      <c r="D491" s="18"/>
      <c r="E491" s="17" t="s">
        <v>5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>
        <f t="shared" si="32"/>
        <v>0</v>
      </c>
      <c r="Q491" s="18">
        <f t="shared" si="33"/>
        <v>0</v>
      </c>
      <c r="R491" s="18">
        <f t="shared" si="34"/>
        <v>0</v>
      </c>
      <c r="S491" s="18"/>
      <c r="T491" s="18"/>
      <c r="U491" s="18"/>
      <c r="V491" s="18"/>
      <c r="W491" s="18"/>
      <c r="X491" s="18"/>
      <c r="Y491" s="98"/>
    </row>
    <row r="492" spans="1:25" s="66" customFormat="1" ht="14.25" customHeight="1">
      <c r="A492" s="43"/>
      <c r="B492" s="16"/>
      <c r="C492" s="16"/>
      <c r="D492" s="18"/>
      <c r="E492" s="68" t="s">
        <v>639</v>
      </c>
      <c r="F492" s="24"/>
      <c r="G492" s="24">
        <v>290</v>
      </c>
      <c r="H492" s="24">
        <v>290</v>
      </c>
      <c r="I492" s="24">
        <v>0</v>
      </c>
      <c r="J492" s="18">
        <v>500</v>
      </c>
      <c r="K492" s="18">
        <v>500</v>
      </c>
      <c r="L492" s="18">
        <v>0</v>
      </c>
      <c r="M492" s="18">
        <v>0</v>
      </c>
      <c r="N492" s="18">
        <v>0</v>
      </c>
      <c r="O492" s="18">
        <v>0</v>
      </c>
      <c r="P492" s="18">
        <f t="shared" si="32"/>
        <v>-500</v>
      </c>
      <c r="Q492" s="18">
        <f t="shared" si="33"/>
        <v>-500</v>
      </c>
      <c r="R492" s="18">
        <f t="shared" si="34"/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98"/>
    </row>
    <row r="493" spans="1:25" s="66" customFormat="1" ht="12.75" customHeight="1">
      <c r="A493" s="43"/>
      <c r="B493" s="16"/>
      <c r="C493" s="16"/>
      <c r="D493" s="18"/>
      <c r="E493" s="68" t="s">
        <v>630</v>
      </c>
      <c r="F493" s="16">
        <v>4234</v>
      </c>
      <c r="G493" s="25">
        <v>290</v>
      </c>
      <c r="H493" s="25">
        <v>290</v>
      </c>
      <c r="I493" s="25">
        <v>0</v>
      </c>
      <c r="J493" s="25">
        <v>500</v>
      </c>
      <c r="K493" s="25">
        <v>500</v>
      </c>
      <c r="L493" s="18">
        <v>0</v>
      </c>
      <c r="M493" s="18">
        <v>0</v>
      </c>
      <c r="N493" s="18">
        <v>0</v>
      </c>
      <c r="O493" s="18">
        <v>0</v>
      </c>
      <c r="P493" s="18">
        <f t="shared" si="32"/>
        <v>-500</v>
      </c>
      <c r="Q493" s="18">
        <f t="shared" si="33"/>
        <v>-500</v>
      </c>
      <c r="R493" s="18">
        <f t="shared" si="34"/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98"/>
    </row>
    <row r="494" spans="1:25" s="66" customFormat="1" ht="18" customHeight="1">
      <c r="A494" s="43"/>
      <c r="B494" s="16"/>
      <c r="C494" s="16"/>
      <c r="D494" s="18"/>
      <c r="E494" s="17" t="s">
        <v>389</v>
      </c>
      <c r="F494" s="16" t="s">
        <v>388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f t="shared" si="32"/>
        <v>0</v>
      </c>
      <c r="Q494" s="18">
        <f t="shared" si="33"/>
        <v>0</v>
      </c>
      <c r="R494" s="18">
        <f t="shared" si="34"/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98"/>
    </row>
    <row r="495" spans="1:25" s="66" customFormat="1" ht="16.5" customHeight="1">
      <c r="A495" s="43"/>
      <c r="B495" s="16">
        <v>8</v>
      </c>
      <c r="C495" s="16">
        <v>3</v>
      </c>
      <c r="D495" s="71">
        <v>3</v>
      </c>
      <c r="E495" s="68" t="s">
        <v>630</v>
      </c>
      <c r="F495" s="16"/>
      <c r="G495" s="24">
        <v>200</v>
      </c>
      <c r="H495" s="24">
        <v>200</v>
      </c>
      <c r="I495" s="24">
        <v>0</v>
      </c>
      <c r="J495" s="18">
        <v>400</v>
      </c>
      <c r="K495" s="18">
        <v>400</v>
      </c>
      <c r="L495" s="18">
        <v>0</v>
      </c>
      <c r="M495" s="18">
        <v>1000</v>
      </c>
      <c r="N495" s="18">
        <v>1000</v>
      </c>
      <c r="O495" s="18">
        <v>0</v>
      </c>
      <c r="P495" s="18">
        <f t="shared" si="32"/>
        <v>600</v>
      </c>
      <c r="Q495" s="18">
        <f t="shared" si="33"/>
        <v>600</v>
      </c>
      <c r="R495" s="18">
        <f t="shared" si="34"/>
        <v>0</v>
      </c>
      <c r="S495" s="18">
        <v>1300</v>
      </c>
      <c r="T495" s="18">
        <v>1300</v>
      </c>
      <c r="U495" s="18">
        <v>0</v>
      </c>
      <c r="V495" s="18">
        <v>1500</v>
      </c>
      <c r="W495" s="18">
        <v>1500</v>
      </c>
      <c r="X495" s="18">
        <v>0</v>
      </c>
      <c r="Y495" s="98"/>
    </row>
    <row r="496" spans="1:25" s="66" customFormat="1" ht="16.5" customHeight="1">
      <c r="A496" s="43"/>
      <c r="B496" s="16"/>
      <c r="C496" s="16"/>
      <c r="D496" s="71"/>
      <c r="E496" s="68" t="s">
        <v>630</v>
      </c>
      <c r="F496" s="16">
        <v>4234</v>
      </c>
      <c r="G496" s="24">
        <v>200</v>
      </c>
      <c r="H496" s="24">
        <v>200</v>
      </c>
      <c r="I496" s="24">
        <v>0</v>
      </c>
      <c r="J496" s="18">
        <v>0</v>
      </c>
      <c r="K496" s="18">
        <v>0</v>
      </c>
      <c r="L496" s="18">
        <v>0</v>
      </c>
      <c r="M496" s="18">
        <v>1500</v>
      </c>
      <c r="N496" s="18">
        <v>1500</v>
      </c>
      <c r="O496" s="18">
        <v>0</v>
      </c>
      <c r="P496" s="18"/>
      <c r="Q496" s="18"/>
      <c r="R496" s="18">
        <f t="shared" si="34"/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98"/>
    </row>
    <row r="497" spans="1:25" s="66" customFormat="1" ht="27.75" customHeight="1">
      <c r="A497" s="43" t="s">
        <v>300</v>
      </c>
      <c r="B497" s="16" t="s">
        <v>283</v>
      </c>
      <c r="C497" s="16" t="s">
        <v>221</v>
      </c>
      <c r="D497" s="18" t="s">
        <v>181</v>
      </c>
      <c r="E497" s="67" t="s">
        <v>301</v>
      </c>
      <c r="F497" s="24"/>
      <c r="G497" s="35">
        <v>670.84</v>
      </c>
      <c r="H497" s="35">
        <v>670.84</v>
      </c>
      <c r="I497" s="18">
        <v>0</v>
      </c>
      <c r="J497" s="18">
        <v>1000</v>
      </c>
      <c r="K497" s="18">
        <v>1000</v>
      </c>
      <c r="L497" s="18">
        <v>0</v>
      </c>
      <c r="M497" s="18">
        <v>1500</v>
      </c>
      <c r="N497" s="18">
        <v>1500</v>
      </c>
      <c r="O497" s="18">
        <v>0</v>
      </c>
      <c r="P497" s="18">
        <f t="shared" si="32"/>
        <v>500</v>
      </c>
      <c r="Q497" s="18">
        <f t="shared" si="33"/>
        <v>500</v>
      </c>
      <c r="R497" s="18">
        <f t="shared" si="34"/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98"/>
    </row>
    <row r="498" spans="1:25" s="66" customFormat="1" ht="12.75" customHeight="1">
      <c r="A498" s="43"/>
      <c r="B498" s="16"/>
      <c r="C498" s="16"/>
      <c r="D498" s="18"/>
      <c r="E498" s="17" t="s">
        <v>186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>
        <f t="shared" si="32"/>
        <v>0</v>
      </c>
      <c r="Q498" s="18">
        <f t="shared" si="33"/>
        <v>0</v>
      </c>
      <c r="R498" s="18">
        <f t="shared" si="34"/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98"/>
    </row>
    <row r="499" spans="1:25" s="66" customFormat="1" ht="12.75" customHeight="1">
      <c r="A499" s="43" t="s">
        <v>302</v>
      </c>
      <c r="B499" s="16" t="s">
        <v>283</v>
      </c>
      <c r="C499" s="16" t="s">
        <v>221</v>
      </c>
      <c r="D499" s="16" t="s">
        <v>184</v>
      </c>
      <c r="E499" s="17" t="s">
        <v>303</v>
      </c>
      <c r="F499" s="18"/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f t="shared" si="32"/>
        <v>0</v>
      </c>
      <c r="Q499" s="18">
        <f t="shared" si="33"/>
        <v>0</v>
      </c>
      <c r="R499" s="18">
        <f t="shared" si="34"/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98"/>
    </row>
    <row r="500" spans="1:25" s="66" customFormat="1" ht="18" customHeight="1">
      <c r="A500" s="43"/>
      <c r="B500" s="16"/>
      <c r="C500" s="16"/>
      <c r="D500" s="18"/>
      <c r="E500" s="17" t="s">
        <v>5</v>
      </c>
      <c r="F500" s="18"/>
      <c r="G500" s="24"/>
      <c r="H500" s="24"/>
      <c r="I500" s="24"/>
      <c r="J500" s="24"/>
      <c r="K500" s="24"/>
      <c r="L500" s="24"/>
      <c r="M500" s="18"/>
      <c r="N500" s="18"/>
      <c r="O500" s="18"/>
      <c r="P500" s="18">
        <f t="shared" si="32"/>
        <v>0</v>
      </c>
      <c r="Q500" s="18">
        <f t="shared" si="33"/>
        <v>0</v>
      </c>
      <c r="R500" s="18">
        <f t="shared" si="34"/>
        <v>0</v>
      </c>
      <c r="S500" s="18"/>
      <c r="T500" s="18"/>
      <c r="U500" s="18"/>
      <c r="V500" s="18"/>
      <c r="W500" s="18"/>
      <c r="X500" s="18"/>
      <c r="Y500" s="98"/>
    </row>
    <row r="501" spans="1:25" s="66" customFormat="1" ht="21" customHeight="1">
      <c r="A501" s="43"/>
      <c r="B501" s="16"/>
      <c r="C501" s="16"/>
      <c r="D501" s="18"/>
      <c r="E501" s="67" t="s">
        <v>586</v>
      </c>
      <c r="F501" s="24"/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f t="shared" si="32"/>
        <v>0</v>
      </c>
      <c r="Q501" s="18">
        <f t="shared" si="33"/>
        <v>0</v>
      </c>
      <c r="R501" s="18">
        <f t="shared" si="34"/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98"/>
    </row>
    <row r="502" spans="1:25" s="66" customFormat="1" ht="21" customHeight="1">
      <c r="A502" s="43"/>
      <c r="B502" s="16"/>
      <c r="C502" s="16"/>
      <c r="D502" s="18"/>
      <c r="E502" s="17" t="s">
        <v>384</v>
      </c>
      <c r="F502" s="16" t="s">
        <v>385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f t="shared" si="32"/>
        <v>0</v>
      </c>
      <c r="Q502" s="18">
        <f t="shared" si="33"/>
        <v>0</v>
      </c>
      <c r="R502" s="18">
        <f t="shared" si="34"/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98"/>
    </row>
    <row r="503" spans="1:25" s="66" customFormat="1" ht="29.25" customHeight="1">
      <c r="A503" s="43"/>
      <c r="B503" s="16">
        <v>8</v>
      </c>
      <c r="C503" s="16">
        <v>4</v>
      </c>
      <c r="D503" s="71">
        <v>2</v>
      </c>
      <c r="E503" s="17" t="s">
        <v>640</v>
      </c>
      <c r="F503" s="16"/>
      <c r="G503" s="35">
        <v>670.84</v>
      </c>
      <c r="H503" s="35">
        <v>670.84</v>
      </c>
      <c r="I503" s="18">
        <v>0</v>
      </c>
      <c r="J503" s="18">
        <v>1000</v>
      </c>
      <c r="K503" s="18">
        <v>1000</v>
      </c>
      <c r="L503" s="18">
        <v>0</v>
      </c>
      <c r="M503" s="18">
        <v>1500</v>
      </c>
      <c r="N503" s="18">
        <v>1500</v>
      </c>
      <c r="O503" s="18">
        <v>0</v>
      </c>
      <c r="P503" s="18">
        <f t="shared" si="32"/>
        <v>500</v>
      </c>
      <c r="Q503" s="18">
        <f t="shared" si="33"/>
        <v>500</v>
      </c>
      <c r="R503" s="18">
        <f t="shared" si="34"/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98"/>
    </row>
    <row r="504" spans="1:25" s="66" customFormat="1" ht="12.75" customHeight="1">
      <c r="A504" s="43" t="s">
        <v>304</v>
      </c>
      <c r="B504" s="16" t="s">
        <v>283</v>
      </c>
      <c r="C504" s="16" t="s">
        <v>221</v>
      </c>
      <c r="D504" s="16" t="s">
        <v>190</v>
      </c>
      <c r="E504" s="17" t="s">
        <v>305</v>
      </c>
      <c r="F504" s="18"/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f t="shared" si="32"/>
        <v>0</v>
      </c>
      <c r="Q504" s="18">
        <f t="shared" si="33"/>
        <v>0</v>
      </c>
      <c r="R504" s="18">
        <f t="shared" si="34"/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98"/>
    </row>
    <row r="505" spans="1:25" s="66" customFormat="1" ht="18" customHeight="1">
      <c r="A505" s="43"/>
      <c r="B505" s="16"/>
      <c r="C505" s="16"/>
      <c r="D505" s="18"/>
      <c r="E505" s="17" t="s">
        <v>5</v>
      </c>
      <c r="F505" s="18"/>
      <c r="G505" s="24"/>
      <c r="H505" s="24"/>
      <c r="I505" s="24"/>
      <c r="J505" s="24"/>
      <c r="K505" s="24"/>
      <c r="L505" s="24"/>
      <c r="M505" s="18"/>
      <c r="N505" s="18"/>
      <c r="O505" s="18"/>
      <c r="P505" s="18">
        <f t="shared" si="32"/>
        <v>0</v>
      </c>
      <c r="Q505" s="18">
        <f t="shared" si="33"/>
        <v>0</v>
      </c>
      <c r="R505" s="18">
        <f t="shared" si="34"/>
        <v>0</v>
      </c>
      <c r="S505" s="18"/>
      <c r="T505" s="18"/>
      <c r="U505" s="18"/>
      <c r="V505" s="18"/>
      <c r="W505" s="18"/>
      <c r="X505" s="18"/>
      <c r="Y505" s="98"/>
    </row>
    <row r="506" spans="1:25" s="66" customFormat="1" ht="12.75" customHeight="1">
      <c r="A506" s="43"/>
      <c r="B506" s="16"/>
      <c r="C506" s="16"/>
      <c r="D506" s="18"/>
      <c r="E506" s="67" t="s">
        <v>587</v>
      </c>
      <c r="F506" s="24"/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1500</v>
      </c>
      <c r="N506" s="18">
        <v>1500</v>
      </c>
      <c r="O506" s="18">
        <v>0</v>
      </c>
      <c r="P506" s="18">
        <f t="shared" si="32"/>
        <v>1500</v>
      </c>
      <c r="Q506" s="18">
        <f t="shared" si="33"/>
        <v>1500</v>
      </c>
      <c r="R506" s="18">
        <f t="shared" si="34"/>
        <v>0</v>
      </c>
      <c r="S506" s="18">
        <v>2000</v>
      </c>
      <c r="T506" s="18">
        <v>2000</v>
      </c>
      <c r="U506" s="18">
        <v>0</v>
      </c>
      <c r="V506" s="18">
        <v>2500</v>
      </c>
      <c r="W506" s="18">
        <v>2500</v>
      </c>
      <c r="X506" s="18">
        <v>0</v>
      </c>
      <c r="Y506" s="98"/>
    </row>
    <row r="507" spans="1:25" s="66" customFormat="1" ht="27.75" customHeight="1">
      <c r="A507" s="43"/>
      <c r="B507" s="16"/>
      <c r="C507" s="16"/>
      <c r="D507" s="18"/>
      <c r="E507" s="17" t="s">
        <v>418</v>
      </c>
      <c r="F507" s="16" t="s">
        <v>419</v>
      </c>
      <c r="G507" s="35">
        <v>670.84</v>
      </c>
      <c r="H507" s="35">
        <v>670.84</v>
      </c>
      <c r="I507" s="24">
        <v>0</v>
      </c>
      <c r="J507" s="18">
        <v>1000</v>
      </c>
      <c r="K507" s="18">
        <v>1000</v>
      </c>
      <c r="L507" s="24"/>
      <c r="M507" s="18">
        <v>1500</v>
      </c>
      <c r="N507" s="18">
        <v>1500</v>
      </c>
      <c r="O507" s="18">
        <v>0</v>
      </c>
      <c r="P507" s="18">
        <f t="shared" si="32"/>
        <v>500</v>
      </c>
      <c r="Q507" s="18">
        <f t="shared" si="33"/>
        <v>500</v>
      </c>
      <c r="R507" s="18">
        <f t="shared" si="34"/>
        <v>0</v>
      </c>
      <c r="S507" s="18">
        <v>2000</v>
      </c>
      <c r="T507" s="18">
        <v>2000</v>
      </c>
      <c r="U507" s="18">
        <v>0</v>
      </c>
      <c r="V507" s="18">
        <v>2500</v>
      </c>
      <c r="W507" s="18">
        <v>2500</v>
      </c>
      <c r="X507" s="18">
        <v>0</v>
      </c>
      <c r="Y507" s="98"/>
    </row>
    <row r="508" spans="1:25" s="66" customFormat="1" ht="12.75" customHeight="1">
      <c r="A508" s="43" t="s">
        <v>306</v>
      </c>
      <c r="B508" s="16" t="s">
        <v>307</v>
      </c>
      <c r="C508" s="16" t="s">
        <v>181</v>
      </c>
      <c r="D508" s="18" t="s">
        <v>181</v>
      </c>
      <c r="E508" s="67" t="s">
        <v>308</v>
      </c>
      <c r="F508" s="63"/>
      <c r="G508" s="18">
        <v>118298.47</v>
      </c>
      <c r="H508" s="18">
        <v>97298.47</v>
      </c>
      <c r="I508" s="18">
        <v>21000</v>
      </c>
      <c r="J508" s="18">
        <v>399000</v>
      </c>
      <c r="K508" s="18">
        <v>102800</v>
      </c>
      <c r="L508" s="18">
        <v>296200</v>
      </c>
      <c r="M508" s="18">
        <f>SUM(N508:O508)</f>
        <v>347560</v>
      </c>
      <c r="N508" s="18">
        <v>110215</v>
      </c>
      <c r="O508" s="18">
        <v>237345</v>
      </c>
      <c r="P508" s="18">
        <f t="shared" si="32"/>
        <v>-51440</v>
      </c>
      <c r="Q508" s="18">
        <f t="shared" si="33"/>
        <v>7415</v>
      </c>
      <c r="R508" s="18">
        <f t="shared" si="34"/>
        <v>-58855</v>
      </c>
      <c r="S508" s="18">
        <f>SUM(T508:U508)</f>
        <v>321406.8</v>
      </c>
      <c r="T508" s="18">
        <v>127870</v>
      </c>
      <c r="U508" s="18">
        <v>193536.8</v>
      </c>
      <c r="V508" s="18">
        <v>145500</v>
      </c>
      <c r="W508" s="18">
        <v>145500</v>
      </c>
      <c r="X508" s="18">
        <v>0</v>
      </c>
      <c r="Y508" s="98"/>
    </row>
    <row r="509" spans="1:25" s="66" customFormat="1" ht="12.75" customHeight="1">
      <c r="A509" s="43"/>
      <c r="B509" s="16"/>
      <c r="C509" s="16"/>
      <c r="D509" s="18"/>
      <c r="E509" s="17" t="s">
        <v>5</v>
      </c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>
        <f t="shared" si="32"/>
        <v>0</v>
      </c>
      <c r="Q509" s="18">
        <f t="shared" si="33"/>
        <v>0</v>
      </c>
      <c r="R509" s="18">
        <f t="shared" si="34"/>
        <v>0</v>
      </c>
      <c r="S509" s="18"/>
      <c r="T509" s="18"/>
      <c r="U509" s="18"/>
      <c r="V509" s="18"/>
      <c r="W509" s="18"/>
      <c r="X509" s="18"/>
      <c r="Y509" s="98"/>
    </row>
    <row r="510" spans="1:25" s="66" customFormat="1" ht="22.5" customHeight="1">
      <c r="A510" s="43" t="s">
        <v>309</v>
      </c>
      <c r="B510" s="16" t="s">
        <v>307</v>
      </c>
      <c r="C510" s="16" t="s">
        <v>184</v>
      </c>
      <c r="D510" s="18" t="s">
        <v>181</v>
      </c>
      <c r="E510" s="67" t="s">
        <v>310</v>
      </c>
      <c r="F510" s="72"/>
      <c r="G510" s="18">
        <v>49070.47</v>
      </c>
      <c r="H510" s="18">
        <v>44070.47</v>
      </c>
      <c r="I510" s="18">
        <v>5000</v>
      </c>
      <c r="J510" s="18">
        <v>181100</v>
      </c>
      <c r="K510" s="18">
        <v>47400</v>
      </c>
      <c r="L510" s="18">
        <v>133700</v>
      </c>
      <c r="M510" s="18">
        <f>SUM(N510:O510)</f>
        <v>50700</v>
      </c>
      <c r="N510" s="18">
        <v>50700</v>
      </c>
      <c r="O510" s="18">
        <v>0</v>
      </c>
      <c r="P510" s="18">
        <f t="shared" si="32"/>
        <v>-130400</v>
      </c>
      <c r="Q510" s="18">
        <f t="shared" si="33"/>
        <v>3300</v>
      </c>
      <c r="R510" s="18">
        <f t="shared" si="34"/>
        <v>-133700</v>
      </c>
      <c r="S510" s="18">
        <f>SUM(T510:U510)</f>
        <v>104800</v>
      </c>
      <c r="T510" s="18">
        <v>62300</v>
      </c>
      <c r="U510" s="18">
        <v>42500</v>
      </c>
      <c r="V510" s="18">
        <f>SUM(W510:X510)</f>
        <v>70800</v>
      </c>
      <c r="W510" s="18">
        <v>70800</v>
      </c>
      <c r="X510" s="18">
        <v>0</v>
      </c>
      <c r="Y510" s="98"/>
    </row>
    <row r="511" spans="1:25" s="66" customFormat="1" ht="15.75" customHeight="1">
      <c r="A511" s="43"/>
      <c r="B511" s="16"/>
      <c r="C511" s="16"/>
      <c r="D511" s="18"/>
      <c r="E511" s="17" t="s">
        <v>186</v>
      </c>
      <c r="F511" s="18"/>
      <c r="G511" s="24"/>
      <c r="H511" s="24"/>
      <c r="I511" s="24"/>
      <c r="J511" s="24"/>
      <c r="K511" s="24"/>
      <c r="L511" s="24"/>
      <c r="M511" s="18"/>
      <c r="N511" s="18"/>
      <c r="O511" s="18"/>
      <c r="P511" s="18">
        <f t="shared" si="32"/>
        <v>0</v>
      </c>
      <c r="Q511" s="18">
        <f t="shared" si="33"/>
        <v>0</v>
      </c>
      <c r="R511" s="18">
        <f t="shared" si="34"/>
        <v>0</v>
      </c>
      <c r="S511" s="18"/>
      <c r="T511" s="18"/>
      <c r="U511" s="18"/>
      <c r="V511" s="18"/>
      <c r="W511" s="18"/>
      <c r="X511" s="18"/>
      <c r="Y511" s="98"/>
    </row>
    <row r="512" spans="1:25" s="66" customFormat="1" ht="12.75" customHeight="1">
      <c r="A512" s="43" t="s">
        <v>311</v>
      </c>
      <c r="B512" s="16" t="s">
        <v>307</v>
      </c>
      <c r="C512" s="16" t="s">
        <v>184</v>
      </c>
      <c r="D512" s="16" t="s">
        <v>184</v>
      </c>
      <c r="E512" s="17" t="s">
        <v>312</v>
      </c>
      <c r="F512" s="27"/>
      <c r="G512" s="69">
        <v>48503.5</v>
      </c>
      <c r="H512" s="69">
        <v>43503.5</v>
      </c>
      <c r="I512" s="50">
        <v>5000</v>
      </c>
      <c r="J512" s="25">
        <v>180600</v>
      </c>
      <c r="K512" s="25">
        <v>46900</v>
      </c>
      <c r="L512" s="25">
        <v>133700</v>
      </c>
      <c r="M512" s="18">
        <f>SUM(N512:O512)</f>
        <v>50700</v>
      </c>
      <c r="N512" s="18">
        <v>50700</v>
      </c>
      <c r="O512" s="18">
        <v>0</v>
      </c>
      <c r="P512" s="18">
        <f t="shared" si="32"/>
        <v>-129900</v>
      </c>
      <c r="Q512" s="18">
        <f t="shared" si="33"/>
        <v>3800</v>
      </c>
      <c r="R512" s="18">
        <f t="shared" si="34"/>
        <v>-133700</v>
      </c>
      <c r="S512" s="18">
        <f>SUM(T512:U512)</f>
        <v>104800</v>
      </c>
      <c r="T512" s="18">
        <v>62300</v>
      </c>
      <c r="U512" s="18">
        <v>42500</v>
      </c>
      <c r="V512" s="18">
        <f>SUM(W512:X512)</f>
        <v>70800</v>
      </c>
      <c r="W512" s="18">
        <v>70800</v>
      </c>
      <c r="X512" s="18">
        <v>0</v>
      </c>
      <c r="Y512" s="98"/>
    </row>
    <row r="513" spans="1:25" s="66" customFormat="1" ht="18" customHeight="1">
      <c r="A513" s="43"/>
      <c r="B513" s="16"/>
      <c r="C513" s="16"/>
      <c r="D513" s="18"/>
      <c r="E513" s="17" t="s">
        <v>5</v>
      </c>
      <c r="F513" s="18"/>
      <c r="G513" s="24"/>
      <c r="H513" s="24"/>
      <c r="I513" s="24"/>
      <c r="J513" s="24"/>
      <c r="K513" s="24"/>
      <c r="L513" s="24"/>
      <c r="M513" s="18"/>
      <c r="N513" s="18"/>
      <c r="O513" s="18"/>
      <c r="P513" s="18">
        <f t="shared" si="32"/>
        <v>0</v>
      </c>
      <c r="Q513" s="18">
        <f t="shared" si="33"/>
        <v>0</v>
      </c>
      <c r="R513" s="18">
        <f t="shared" si="34"/>
        <v>0</v>
      </c>
      <c r="S513" s="18"/>
      <c r="T513" s="18"/>
      <c r="U513" s="18"/>
      <c r="V513" s="18"/>
      <c r="W513" s="18"/>
      <c r="X513" s="18"/>
      <c r="Y513" s="98"/>
    </row>
    <row r="514" spans="1:25" s="66" customFormat="1" ht="12.75" customHeight="1">
      <c r="A514" s="43"/>
      <c r="B514" s="16"/>
      <c r="C514" s="16"/>
      <c r="D514" s="18"/>
      <c r="E514" s="67" t="s">
        <v>588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f>SUM(N514:O514)</f>
        <v>50000</v>
      </c>
      <c r="N514" s="18">
        <v>50000</v>
      </c>
      <c r="O514" s="18">
        <v>0</v>
      </c>
      <c r="P514" s="18">
        <f t="shared" si="32"/>
        <v>50000</v>
      </c>
      <c r="Q514" s="18">
        <f t="shared" si="33"/>
        <v>50000</v>
      </c>
      <c r="R514" s="18">
        <f t="shared" si="34"/>
        <v>0</v>
      </c>
      <c r="S514" s="18">
        <f>SUM(T514:U514)</f>
        <v>104100</v>
      </c>
      <c r="T514" s="18">
        <v>61600</v>
      </c>
      <c r="U514" s="18">
        <v>42500</v>
      </c>
      <c r="V514" s="18">
        <f>SUM(W514:X514)</f>
        <v>70000</v>
      </c>
      <c r="W514" s="18">
        <v>70000</v>
      </c>
      <c r="X514" s="18">
        <v>0</v>
      </c>
      <c r="Y514" s="98"/>
    </row>
    <row r="515" spans="1:25" s="66" customFormat="1" ht="18.75" customHeight="1">
      <c r="A515" s="43"/>
      <c r="B515" s="16"/>
      <c r="C515" s="16"/>
      <c r="D515" s="18"/>
      <c r="E515" s="17" t="s">
        <v>650</v>
      </c>
      <c r="F515" s="16">
        <v>4241</v>
      </c>
      <c r="G515" s="18">
        <v>878</v>
      </c>
      <c r="H515" s="18">
        <v>878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f t="shared" si="32"/>
        <v>0</v>
      </c>
      <c r="Q515" s="18">
        <f t="shared" si="33"/>
        <v>0</v>
      </c>
      <c r="R515" s="18">
        <f t="shared" si="34"/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98"/>
    </row>
    <row r="516" spans="1:25" s="66" customFormat="1" ht="12.75" customHeight="1">
      <c r="A516" s="43"/>
      <c r="B516" s="16"/>
      <c r="C516" s="16"/>
      <c r="D516" s="18"/>
      <c r="E516" s="17" t="s">
        <v>398</v>
      </c>
      <c r="F516" s="16" t="s">
        <v>399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f t="shared" si="32"/>
        <v>0</v>
      </c>
      <c r="Q516" s="18">
        <f t="shared" si="33"/>
        <v>0</v>
      </c>
      <c r="R516" s="18">
        <f t="shared" si="34"/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98"/>
    </row>
    <row r="517" spans="1:25" s="66" customFormat="1" ht="24" customHeight="1">
      <c r="A517" s="43"/>
      <c r="B517" s="16"/>
      <c r="C517" s="16"/>
      <c r="D517" s="18"/>
      <c r="E517" s="17" t="s">
        <v>402</v>
      </c>
      <c r="F517" s="16" t="s">
        <v>403</v>
      </c>
      <c r="G517" s="18">
        <v>42625.5</v>
      </c>
      <c r="H517" s="18">
        <v>42625.5</v>
      </c>
      <c r="I517" s="18">
        <v>0</v>
      </c>
      <c r="J517" s="18">
        <v>46900</v>
      </c>
      <c r="K517" s="18">
        <v>46900</v>
      </c>
      <c r="L517" s="24"/>
      <c r="M517" s="18">
        <v>50000</v>
      </c>
      <c r="N517" s="18">
        <v>50000</v>
      </c>
      <c r="O517" s="18">
        <v>0</v>
      </c>
      <c r="P517" s="18">
        <f t="shared" si="32"/>
        <v>3100</v>
      </c>
      <c r="Q517" s="18">
        <f t="shared" si="33"/>
        <v>3100</v>
      </c>
      <c r="R517" s="18">
        <f t="shared" si="34"/>
        <v>0</v>
      </c>
      <c r="S517" s="18">
        <f>SUM(T517:U517)</f>
        <v>61600</v>
      </c>
      <c r="T517" s="18">
        <v>61600</v>
      </c>
      <c r="U517" s="18">
        <v>0</v>
      </c>
      <c r="V517" s="18">
        <f>SUM(W517:X517)</f>
        <v>70000</v>
      </c>
      <c r="W517" s="18">
        <v>70000</v>
      </c>
      <c r="X517" s="18">
        <v>0</v>
      </c>
      <c r="Y517" s="98"/>
    </row>
    <row r="518" spans="1:25" s="66" customFormat="1" ht="12.75" customHeight="1">
      <c r="A518" s="43"/>
      <c r="B518" s="16"/>
      <c r="C518" s="16"/>
      <c r="D518" s="18"/>
      <c r="E518" s="63" t="s">
        <v>427</v>
      </c>
      <c r="F518" s="16" t="s">
        <v>426</v>
      </c>
      <c r="G518" s="18">
        <v>0</v>
      </c>
      <c r="H518" s="18">
        <v>0</v>
      </c>
      <c r="I518" s="18">
        <v>0</v>
      </c>
      <c r="J518" s="25">
        <v>133700</v>
      </c>
      <c r="K518" s="19"/>
      <c r="L518" s="25">
        <v>133700</v>
      </c>
      <c r="M518" s="18">
        <v>0</v>
      </c>
      <c r="N518" s="18">
        <v>0</v>
      </c>
      <c r="O518" s="18">
        <v>0</v>
      </c>
      <c r="P518" s="18">
        <f t="shared" si="32"/>
        <v>-133700</v>
      </c>
      <c r="Q518" s="18">
        <f t="shared" si="33"/>
        <v>0</v>
      </c>
      <c r="R518" s="18">
        <f t="shared" si="34"/>
        <v>-133700</v>
      </c>
      <c r="S518" s="18">
        <f>SUM(T518:U518)</f>
        <v>40000</v>
      </c>
      <c r="T518" s="18">
        <v>0</v>
      </c>
      <c r="U518" s="18">
        <v>40000</v>
      </c>
      <c r="V518" s="18">
        <v>0</v>
      </c>
      <c r="W518" s="18">
        <v>0</v>
      </c>
      <c r="X518" s="18">
        <v>0</v>
      </c>
      <c r="Y518" s="98"/>
    </row>
    <row r="519" spans="1:25" s="66" customFormat="1" ht="15.75" customHeight="1">
      <c r="A519" s="43"/>
      <c r="B519" s="16"/>
      <c r="C519" s="16"/>
      <c r="D519" s="18"/>
      <c r="E519" s="63" t="s">
        <v>439</v>
      </c>
      <c r="F519" s="16">
        <v>5134</v>
      </c>
      <c r="G519" s="18">
        <v>5000</v>
      </c>
      <c r="H519" s="18">
        <v>0</v>
      </c>
      <c r="I519" s="18">
        <v>5000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f t="shared" si="32"/>
        <v>0</v>
      </c>
      <c r="Q519" s="18">
        <f t="shared" si="33"/>
        <v>0</v>
      </c>
      <c r="R519" s="18">
        <f t="shared" si="34"/>
        <v>0</v>
      </c>
      <c r="S519" s="18">
        <f>SUM(T519:U519)</f>
        <v>2500</v>
      </c>
      <c r="T519" s="18">
        <v>0</v>
      </c>
      <c r="U519" s="18">
        <v>2500</v>
      </c>
      <c r="V519" s="18">
        <v>0</v>
      </c>
      <c r="W519" s="18">
        <v>0</v>
      </c>
      <c r="X519" s="18">
        <v>0</v>
      </c>
      <c r="Y519" s="98"/>
    </row>
    <row r="520" spans="1:25" s="66" customFormat="1" ht="27.75" customHeight="1">
      <c r="A520" s="43"/>
      <c r="B520" s="16"/>
      <c r="C520" s="16"/>
      <c r="D520" s="18"/>
      <c r="E520" s="67" t="s">
        <v>589</v>
      </c>
      <c r="F520" s="24"/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f t="shared" si="32"/>
        <v>0</v>
      </c>
      <c r="Q520" s="18">
        <f t="shared" si="33"/>
        <v>0</v>
      </c>
      <c r="R520" s="18">
        <f t="shared" si="34"/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98"/>
    </row>
    <row r="521" spans="1:25" s="66" customFormat="1" ht="12.75" customHeight="1">
      <c r="A521" s="43"/>
      <c r="B521" s="16"/>
      <c r="C521" s="16"/>
      <c r="D521" s="18"/>
      <c r="E521" s="17" t="s">
        <v>398</v>
      </c>
      <c r="F521" s="16" t="s">
        <v>399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f t="shared" si="32"/>
        <v>0</v>
      </c>
      <c r="Q521" s="18">
        <f t="shared" si="33"/>
        <v>0</v>
      </c>
      <c r="R521" s="18">
        <f t="shared" si="34"/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98"/>
    </row>
    <row r="522" spans="1:25" s="66" customFormat="1" ht="17.25" customHeight="1">
      <c r="A522" s="43"/>
      <c r="B522" s="16"/>
      <c r="C522" s="16"/>
      <c r="D522" s="18"/>
      <c r="E522" s="17" t="s">
        <v>434</v>
      </c>
      <c r="F522" s="16" t="s">
        <v>435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f t="shared" si="32"/>
        <v>0</v>
      </c>
      <c r="Q522" s="18">
        <f t="shared" si="33"/>
        <v>0</v>
      </c>
      <c r="R522" s="18">
        <f t="shared" si="34"/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98"/>
    </row>
    <row r="523" spans="1:25" s="66" customFormat="1" ht="21.75" customHeight="1">
      <c r="A523" s="43"/>
      <c r="B523" s="16"/>
      <c r="C523" s="16"/>
      <c r="D523" s="18"/>
      <c r="E523" s="67" t="s">
        <v>590</v>
      </c>
      <c r="F523" s="24"/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f t="shared" si="32"/>
        <v>0</v>
      </c>
      <c r="Q523" s="18">
        <f t="shared" si="33"/>
        <v>0</v>
      </c>
      <c r="R523" s="18">
        <f t="shared" si="34"/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98"/>
    </row>
    <row r="524" spans="1:25" s="66" customFormat="1" ht="26.25" customHeight="1">
      <c r="A524" s="43"/>
      <c r="B524" s="16"/>
      <c r="C524" s="16"/>
      <c r="D524" s="18"/>
      <c r="E524" s="17" t="s">
        <v>402</v>
      </c>
      <c r="F524" s="16" t="s">
        <v>403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f t="shared" si="32"/>
        <v>0</v>
      </c>
      <c r="Q524" s="18">
        <f t="shared" si="33"/>
        <v>0</v>
      </c>
      <c r="R524" s="18">
        <f t="shared" si="34"/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98"/>
    </row>
    <row r="525" spans="1:25" s="66" customFormat="1" ht="12.75" customHeight="1">
      <c r="A525" s="43" t="s">
        <v>313</v>
      </c>
      <c r="B525" s="16" t="s">
        <v>307</v>
      </c>
      <c r="C525" s="16" t="s">
        <v>184</v>
      </c>
      <c r="D525" s="16" t="s">
        <v>208</v>
      </c>
      <c r="E525" s="17" t="s">
        <v>314</v>
      </c>
      <c r="F525" s="18"/>
      <c r="G525" s="61">
        <v>567</v>
      </c>
      <c r="H525" s="61">
        <v>567</v>
      </c>
      <c r="I525" s="61">
        <v>0</v>
      </c>
      <c r="J525" s="18">
        <v>500</v>
      </c>
      <c r="K525" s="18">
        <v>500</v>
      </c>
      <c r="L525" s="18">
        <v>0</v>
      </c>
      <c r="M525" s="18">
        <v>700</v>
      </c>
      <c r="N525" s="18">
        <v>700</v>
      </c>
      <c r="O525" s="18">
        <v>0</v>
      </c>
      <c r="P525" s="18">
        <f t="shared" si="32"/>
        <v>200</v>
      </c>
      <c r="Q525" s="18">
        <f t="shared" si="33"/>
        <v>200</v>
      </c>
      <c r="R525" s="18">
        <f t="shared" si="34"/>
        <v>0</v>
      </c>
      <c r="S525" s="18">
        <v>700</v>
      </c>
      <c r="T525" s="18">
        <v>700</v>
      </c>
      <c r="U525" s="18">
        <v>0</v>
      </c>
      <c r="V525" s="18">
        <v>800</v>
      </c>
      <c r="W525" s="18">
        <v>800</v>
      </c>
      <c r="X525" s="18">
        <v>0</v>
      </c>
      <c r="Y525" s="98"/>
    </row>
    <row r="526" spans="1:25" s="66" customFormat="1" ht="12.75" customHeight="1">
      <c r="A526" s="43"/>
      <c r="B526" s="16"/>
      <c r="C526" s="16"/>
      <c r="D526" s="18"/>
      <c r="E526" s="17" t="s">
        <v>5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>
        <f t="shared" si="32"/>
        <v>0</v>
      </c>
      <c r="Q526" s="18">
        <f t="shared" si="33"/>
        <v>0</v>
      </c>
      <c r="R526" s="18">
        <f t="shared" si="34"/>
        <v>0</v>
      </c>
      <c r="S526" s="18"/>
      <c r="T526" s="18"/>
      <c r="U526" s="18"/>
      <c r="V526" s="18"/>
      <c r="W526" s="18"/>
      <c r="X526" s="18"/>
      <c r="Y526" s="98"/>
    </row>
    <row r="527" spans="1:25" s="66" customFormat="1" ht="12.75" customHeight="1">
      <c r="A527" s="43"/>
      <c r="B527" s="16"/>
      <c r="C527" s="16"/>
      <c r="D527" s="18"/>
      <c r="E527" s="17" t="s">
        <v>398</v>
      </c>
      <c r="F527" s="16" t="s">
        <v>399</v>
      </c>
      <c r="G527" s="18">
        <v>567</v>
      </c>
      <c r="H527" s="18">
        <v>567</v>
      </c>
      <c r="I527" s="18">
        <v>0</v>
      </c>
      <c r="J527" s="18">
        <v>500</v>
      </c>
      <c r="K527" s="18">
        <v>500</v>
      </c>
      <c r="L527" s="18">
        <v>0</v>
      </c>
      <c r="M527" s="18">
        <v>700</v>
      </c>
      <c r="N527" s="18">
        <v>700</v>
      </c>
      <c r="O527" s="18">
        <v>0</v>
      </c>
      <c r="P527" s="18">
        <f aca="true" t="shared" si="35" ref="P527:P591">M527-J527</f>
        <v>200</v>
      </c>
      <c r="Q527" s="18">
        <f t="shared" si="33"/>
        <v>200</v>
      </c>
      <c r="R527" s="18">
        <f t="shared" si="34"/>
        <v>0</v>
      </c>
      <c r="S527" s="18">
        <v>700</v>
      </c>
      <c r="T527" s="18">
        <v>700</v>
      </c>
      <c r="U527" s="18">
        <v>0</v>
      </c>
      <c r="V527" s="18">
        <v>800</v>
      </c>
      <c r="W527" s="18">
        <v>800</v>
      </c>
      <c r="X527" s="18">
        <v>0</v>
      </c>
      <c r="Y527" s="98"/>
    </row>
    <row r="528" spans="1:25" s="66" customFormat="1" ht="18" customHeight="1">
      <c r="A528" s="43"/>
      <c r="B528" s="16"/>
      <c r="C528" s="16"/>
      <c r="D528" s="18"/>
      <c r="E528" s="67" t="s">
        <v>591</v>
      </c>
      <c r="F528" s="24"/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f t="shared" si="35"/>
        <v>0</v>
      </c>
      <c r="Q528" s="18">
        <f t="shared" si="33"/>
        <v>0</v>
      </c>
      <c r="R528" s="18">
        <f t="shared" si="34"/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98"/>
    </row>
    <row r="529" spans="1:25" s="66" customFormat="1" ht="24" customHeight="1">
      <c r="A529" s="43"/>
      <c r="B529" s="16"/>
      <c r="C529" s="16"/>
      <c r="D529" s="18"/>
      <c r="E529" s="17" t="s">
        <v>402</v>
      </c>
      <c r="F529" s="16" t="s">
        <v>403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f t="shared" si="35"/>
        <v>0</v>
      </c>
      <c r="Q529" s="18">
        <f t="shared" si="33"/>
        <v>0</v>
      </c>
      <c r="R529" s="18">
        <f t="shared" si="34"/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98"/>
    </row>
    <row r="530" spans="1:25" s="66" customFormat="1" ht="12.75" customHeight="1">
      <c r="A530" s="43" t="s">
        <v>315</v>
      </c>
      <c r="B530" s="16" t="s">
        <v>307</v>
      </c>
      <c r="C530" s="16" t="s">
        <v>208</v>
      </c>
      <c r="D530" s="18" t="s">
        <v>181</v>
      </c>
      <c r="E530" s="67" t="s">
        <v>316</v>
      </c>
      <c r="F530" s="24"/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f t="shared" si="35"/>
        <v>0</v>
      </c>
      <c r="Q530" s="18">
        <f t="shared" si="33"/>
        <v>0</v>
      </c>
      <c r="R530" s="18">
        <f t="shared" si="34"/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98"/>
    </row>
    <row r="531" spans="1:25" s="66" customFormat="1" ht="18.75" customHeight="1">
      <c r="A531" s="43"/>
      <c r="B531" s="16"/>
      <c r="C531" s="16"/>
      <c r="D531" s="18"/>
      <c r="E531" s="17" t="s">
        <v>186</v>
      </c>
      <c r="F531" s="18"/>
      <c r="G531" s="24"/>
      <c r="H531" s="24"/>
      <c r="I531" s="24"/>
      <c r="J531" s="24"/>
      <c r="K531" s="24"/>
      <c r="L531" s="24"/>
      <c r="M531" s="18"/>
      <c r="N531" s="18"/>
      <c r="O531" s="18"/>
      <c r="P531" s="18">
        <f t="shared" si="35"/>
        <v>0</v>
      </c>
      <c r="Q531" s="18">
        <f t="shared" si="33"/>
        <v>0</v>
      </c>
      <c r="R531" s="18">
        <f t="shared" si="34"/>
        <v>0</v>
      </c>
      <c r="S531" s="18"/>
      <c r="T531" s="18"/>
      <c r="U531" s="18"/>
      <c r="V531" s="18"/>
      <c r="W531" s="18"/>
      <c r="X531" s="18"/>
      <c r="Y531" s="98"/>
    </row>
    <row r="532" spans="1:25" s="66" customFormat="1" ht="12.75" customHeight="1">
      <c r="A532" s="43" t="s">
        <v>317</v>
      </c>
      <c r="B532" s="16" t="s">
        <v>307</v>
      </c>
      <c r="C532" s="16" t="s">
        <v>208</v>
      </c>
      <c r="D532" s="16" t="s">
        <v>184</v>
      </c>
      <c r="E532" s="17" t="s">
        <v>318</v>
      </c>
      <c r="F532" s="18"/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f t="shared" si="35"/>
        <v>0</v>
      </c>
      <c r="Q532" s="18">
        <f aca="true" t="shared" si="36" ref="Q532:Q596">N532-K532</f>
        <v>0</v>
      </c>
      <c r="R532" s="18">
        <f aca="true" t="shared" si="37" ref="R532:R596">O532-L532</f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98"/>
    </row>
    <row r="533" spans="1:25" s="66" customFormat="1" ht="18.75" customHeight="1">
      <c r="A533" s="43"/>
      <c r="B533" s="16"/>
      <c r="C533" s="16"/>
      <c r="D533" s="18"/>
      <c r="E533" s="17" t="s">
        <v>5</v>
      </c>
      <c r="F533" s="18"/>
      <c r="G533" s="24"/>
      <c r="H533" s="24"/>
      <c r="I533" s="24"/>
      <c r="J533" s="24"/>
      <c r="K533" s="24"/>
      <c r="L533" s="24"/>
      <c r="M533" s="18"/>
      <c r="N533" s="18"/>
      <c r="O533" s="18"/>
      <c r="P533" s="18">
        <f t="shared" si="35"/>
        <v>0</v>
      </c>
      <c r="Q533" s="18">
        <f t="shared" si="36"/>
        <v>0</v>
      </c>
      <c r="R533" s="18">
        <f t="shared" si="37"/>
        <v>0</v>
      </c>
      <c r="S533" s="18"/>
      <c r="T533" s="18"/>
      <c r="U533" s="18"/>
      <c r="V533" s="18"/>
      <c r="W533" s="18"/>
      <c r="X533" s="18"/>
      <c r="Y533" s="98"/>
    </row>
    <row r="534" spans="1:25" s="66" customFormat="1" ht="12.75" customHeight="1">
      <c r="A534" s="43"/>
      <c r="B534" s="16"/>
      <c r="C534" s="16"/>
      <c r="D534" s="18"/>
      <c r="E534" s="67" t="s">
        <v>591</v>
      </c>
      <c r="F534" s="24"/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f t="shared" si="35"/>
        <v>0</v>
      </c>
      <c r="Q534" s="18">
        <f t="shared" si="36"/>
        <v>0</v>
      </c>
      <c r="R534" s="18">
        <f t="shared" si="37"/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98"/>
    </row>
    <row r="535" spans="1:25" s="66" customFormat="1" ht="25.5" customHeight="1">
      <c r="A535" s="43"/>
      <c r="B535" s="16"/>
      <c r="C535" s="16"/>
      <c r="D535" s="18"/>
      <c r="E535" s="17" t="s">
        <v>402</v>
      </c>
      <c r="F535" s="16" t="s">
        <v>403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f t="shared" si="35"/>
        <v>0</v>
      </c>
      <c r="Q535" s="18">
        <f t="shared" si="36"/>
        <v>0</v>
      </c>
      <c r="R535" s="18">
        <f t="shared" si="37"/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98"/>
    </row>
    <row r="536" spans="1:25" s="66" customFormat="1" ht="12.75" customHeight="1">
      <c r="A536" s="43" t="s">
        <v>319</v>
      </c>
      <c r="B536" s="16" t="s">
        <v>307</v>
      </c>
      <c r="C536" s="16" t="s">
        <v>208</v>
      </c>
      <c r="D536" s="16" t="s">
        <v>208</v>
      </c>
      <c r="E536" s="17" t="s">
        <v>320</v>
      </c>
      <c r="F536" s="18"/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f t="shared" si="35"/>
        <v>0</v>
      </c>
      <c r="Q536" s="18">
        <f t="shared" si="36"/>
        <v>0</v>
      </c>
      <c r="R536" s="18">
        <f t="shared" si="37"/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98"/>
    </row>
    <row r="537" spans="1:25" s="66" customFormat="1" ht="16.5" customHeight="1">
      <c r="A537" s="43"/>
      <c r="B537" s="16"/>
      <c r="C537" s="16"/>
      <c r="D537" s="18"/>
      <c r="E537" s="17" t="s">
        <v>5</v>
      </c>
      <c r="F537" s="18"/>
      <c r="G537" s="24"/>
      <c r="H537" s="24"/>
      <c r="I537" s="24"/>
      <c r="J537" s="24"/>
      <c r="K537" s="24"/>
      <c r="L537" s="24"/>
      <c r="M537" s="18"/>
      <c r="N537" s="18"/>
      <c r="O537" s="18"/>
      <c r="P537" s="18">
        <f t="shared" si="35"/>
        <v>0</v>
      </c>
      <c r="Q537" s="18">
        <f t="shared" si="36"/>
        <v>0</v>
      </c>
      <c r="R537" s="18">
        <f t="shared" si="37"/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98"/>
    </row>
    <row r="538" spans="1:25" s="66" customFormat="1" ht="12.75" customHeight="1">
      <c r="A538" s="43"/>
      <c r="B538" s="16"/>
      <c r="C538" s="16"/>
      <c r="D538" s="18"/>
      <c r="E538" s="67" t="s">
        <v>591</v>
      </c>
      <c r="F538" s="24"/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f t="shared" si="35"/>
        <v>0</v>
      </c>
      <c r="Q538" s="18">
        <f t="shared" si="36"/>
        <v>0</v>
      </c>
      <c r="R538" s="18">
        <f t="shared" si="37"/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98"/>
    </row>
    <row r="539" spans="1:25" s="66" customFormat="1" ht="25.5" customHeight="1">
      <c r="A539" s="43"/>
      <c r="B539" s="16"/>
      <c r="C539" s="16"/>
      <c r="D539" s="18"/>
      <c r="E539" s="17" t="s">
        <v>402</v>
      </c>
      <c r="F539" s="16" t="s">
        <v>403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f t="shared" si="35"/>
        <v>0</v>
      </c>
      <c r="Q539" s="18">
        <f t="shared" si="36"/>
        <v>0</v>
      </c>
      <c r="R539" s="18">
        <f t="shared" si="37"/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98"/>
    </row>
    <row r="540" spans="1:25" s="66" customFormat="1" ht="12.75" customHeight="1">
      <c r="A540" s="43" t="s">
        <v>321</v>
      </c>
      <c r="B540" s="16" t="s">
        <v>307</v>
      </c>
      <c r="C540" s="16" t="s">
        <v>197</v>
      </c>
      <c r="D540" s="18" t="s">
        <v>181</v>
      </c>
      <c r="E540" s="67" t="s">
        <v>322</v>
      </c>
      <c r="F540" s="24"/>
      <c r="G540" s="61">
        <v>69228</v>
      </c>
      <c r="H540" s="61">
        <v>53228</v>
      </c>
      <c r="I540" s="61">
        <v>16000</v>
      </c>
      <c r="J540" s="18">
        <v>217900</v>
      </c>
      <c r="K540" s="18">
        <v>55400</v>
      </c>
      <c r="L540" s="18">
        <v>162500</v>
      </c>
      <c r="M540" s="18">
        <f>SUM(N540:O540)</f>
        <v>296860</v>
      </c>
      <c r="N540" s="18">
        <v>59515</v>
      </c>
      <c r="O540" s="18">
        <v>237345</v>
      </c>
      <c r="P540" s="18">
        <f t="shared" si="35"/>
        <v>78960</v>
      </c>
      <c r="Q540" s="18">
        <f t="shared" si="36"/>
        <v>4115</v>
      </c>
      <c r="R540" s="18">
        <f t="shared" si="37"/>
        <v>74845</v>
      </c>
      <c r="S540" s="18">
        <f>SUM(T540:U540)</f>
        <v>216606.8</v>
      </c>
      <c r="T540" s="18">
        <v>65570</v>
      </c>
      <c r="U540" s="18">
        <v>151036.8</v>
      </c>
      <c r="V540" s="18">
        <f>SUM(W540:X540)</f>
        <v>74700</v>
      </c>
      <c r="W540" s="18">
        <v>74700</v>
      </c>
      <c r="X540" s="18">
        <v>0</v>
      </c>
      <c r="Y540" s="98"/>
    </row>
    <row r="541" spans="1:25" s="66" customFormat="1" ht="12.75" customHeight="1">
      <c r="A541" s="43"/>
      <c r="B541" s="16"/>
      <c r="C541" s="16"/>
      <c r="D541" s="18"/>
      <c r="E541" s="17" t="s">
        <v>186</v>
      </c>
      <c r="F541" s="18"/>
      <c r="G541" s="61"/>
      <c r="H541" s="61"/>
      <c r="I541" s="61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98"/>
    </row>
    <row r="542" spans="1:25" s="66" customFormat="1" ht="12.75" customHeight="1">
      <c r="A542" s="43" t="s">
        <v>323</v>
      </c>
      <c r="B542" s="16" t="s">
        <v>307</v>
      </c>
      <c r="C542" s="16" t="s">
        <v>197</v>
      </c>
      <c r="D542" s="16" t="s">
        <v>184</v>
      </c>
      <c r="E542" s="17" t="s">
        <v>324</v>
      </c>
      <c r="F542" s="18"/>
      <c r="G542" s="61">
        <v>69228</v>
      </c>
      <c r="H542" s="61">
        <v>53228</v>
      </c>
      <c r="I542" s="61">
        <v>16000</v>
      </c>
      <c r="J542" s="18">
        <v>217900</v>
      </c>
      <c r="K542" s="18">
        <v>55400</v>
      </c>
      <c r="L542" s="18">
        <v>162500</v>
      </c>
      <c r="M542" s="18">
        <f>SUM(N542:O542)</f>
        <v>296860</v>
      </c>
      <c r="N542" s="18">
        <v>59515</v>
      </c>
      <c r="O542" s="18">
        <v>237345</v>
      </c>
      <c r="P542" s="18">
        <f t="shared" si="35"/>
        <v>78960</v>
      </c>
      <c r="Q542" s="18">
        <f t="shared" si="36"/>
        <v>4115</v>
      </c>
      <c r="R542" s="18">
        <f t="shared" si="37"/>
        <v>74845</v>
      </c>
      <c r="S542" s="18">
        <f>SUM(T542:U542)</f>
        <v>216606.8</v>
      </c>
      <c r="T542" s="18">
        <v>65570</v>
      </c>
      <c r="U542" s="18">
        <v>151036.8</v>
      </c>
      <c r="V542" s="18">
        <f>SUM(W542:X542)</f>
        <v>74700</v>
      </c>
      <c r="W542" s="18">
        <v>74700</v>
      </c>
      <c r="X542" s="18">
        <v>0</v>
      </c>
      <c r="Y542" s="98"/>
    </row>
    <row r="543" spans="1:25" s="66" customFormat="1" ht="16.5" customHeight="1">
      <c r="A543" s="43"/>
      <c r="B543" s="16"/>
      <c r="C543" s="16"/>
      <c r="D543" s="18"/>
      <c r="E543" s="17" t="s">
        <v>5</v>
      </c>
      <c r="F543" s="18"/>
      <c r="G543" s="24"/>
      <c r="H543" s="24"/>
      <c r="I543" s="24"/>
      <c r="J543" s="24"/>
      <c r="K543" s="24"/>
      <c r="L543" s="24"/>
      <c r="M543" s="18"/>
      <c r="N543" s="18"/>
      <c r="O543" s="18"/>
      <c r="P543" s="18">
        <f t="shared" si="35"/>
        <v>0</v>
      </c>
      <c r="Q543" s="18">
        <f t="shared" si="36"/>
        <v>0</v>
      </c>
      <c r="R543" s="18">
        <f t="shared" si="37"/>
        <v>0</v>
      </c>
      <c r="S543" s="18"/>
      <c r="T543" s="18"/>
      <c r="U543" s="18"/>
      <c r="V543" s="18"/>
      <c r="W543" s="18"/>
      <c r="X543" s="18"/>
      <c r="Y543" s="98"/>
    </row>
    <row r="544" spans="1:25" s="66" customFormat="1" ht="16.5" customHeight="1">
      <c r="A544" s="43"/>
      <c r="B544" s="16"/>
      <c r="C544" s="16"/>
      <c r="D544" s="18"/>
      <c r="E544" s="67" t="s">
        <v>592</v>
      </c>
      <c r="F544" s="18"/>
      <c r="G544" s="61">
        <v>69228</v>
      </c>
      <c r="H544" s="61">
        <v>53228</v>
      </c>
      <c r="I544" s="61">
        <v>16000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/>
      <c r="Q544" s="18"/>
      <c r="R544" s="18"/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98"/>
    </row>
    <row r="545" spans="1:25" s="66" customFormat="1" ht="12.75" customHeight="1">
      <c r="A545" s="43"/>
      <c r="B545" s="16"/>
      <c r="C545" s="16"/>
      <c r="D545" s="18"/>
      <c r="E545" s="17" t="s">
        <v>650</v>
      </c>
      <c r="F545" s="16">
        <v>4241</v>
      </c>
      <c r="G545" s="18">
        <v>878</v>
      </c>
      <c r="H545" s="18">
        <v>878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f t="shared" si="35"/>
        <v>0</v>
      </c>
      <c r="Q545" s="18">
        <f t="shared" si="36"/>
        <v>0</v>
      </c>
      <c r="R545" s="18">
        <f t="shared" si="37"/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98"/>
    </row>
    <row r="546" spans="1:25" s="66" customFormat="1" ht="31.5" customHeight="1">
      <c r="A546" s="43"/>
      <c r="B546" s="16"/>
      <c r="C546" s="16"/>
      <c r="D546" s="18"/>
      <c r="E546" s="17" t="s">
        <v>402</v>
      </c>
      <c r="F546" s="16" t="s">
        <v>403</v>
      </c>
      <c r="G546" s="36">
        <v>52350</v>
      </c>
      <c r="H546" s="36">
        <v>52350</v>
      </c>
      <c r="I546" s="24">
        <v>0</v>
      </c>
      <c r="J546" s="18">
        <v>55400</v>
      </c>
      <c r="K546" s="18">
        <v>55400</v>
      </c>
      <c r="L546" s="18">
        <v>0</v>
      </c>
      <c r="M546" s="18">
        <v>59515</v>
      </c>
      <c r="N546" s="18">
        <v>59515</v>
      </c>
      <c r="O546" s="18">
        <v>0</v>
      </c>
      <c r="P546" s="18">
        <f t="shared" si="35"/>
        <v>4115</v>
      </c>
      <c r="Q546" s="18">
        <f t="shared" si="36"/>
        <v>4115</v>
      </c>
      <c r="R546" s="18">
        <f t="shared" si="37"/>
        <v>0</v>
      </c>
      <c r="S546" s="18">
        <f>SUM(T546:U546)</f>
        <v>65570</v>
      </c>
      <c r="T546" s="18">
        <v>65570</v>
      </c>
      <c r="U546" s="18">
        <v>0</v>
      </c>
      <c r="V546" s="18">
        <f>SUM(W546:X546)</f>
        <v>74700</v>
      </c>
      <c r="W546" s="18">
        <v>74700</v>
      </c>
      <c r="X546" s="18">
        <v>0</v>
      </c>
      <c r="Y546" s="98"/>
    </row>
    <row r="547" spans="1:25" s="66" customFormat="1" ht="12.75" customHeight="1">
      <c r="A547" s="43"/>
      <c r="B547" s="16"/>
      <c r="C547" s="16"/>
      <c r="D547" s="18"/>
      <c r="E547" s="63" t="s">
        <v>427</v>
      </c>
      <c r="F547" s="16" t="s">
        <v>426</v>
      </c>
      <c r="G547" s="18">
        <v>16000</v>
      </c>
      <c r="H547" s="18">
        <v>0</v>
      </c>
      <c r="I547" s="18">
        <v>16000</v>
      </c>
      <c r="J547" s="18">
        <v>162500</v>
      </c>
      <c r="K547" s="18">
        <v>0</v>
      </c>
      <c r="L547" s="18">
        <v>162500</v>
      </c>
      <c r="M547" s="18">
        <v>237345</v>
      </c>
      <c r="N547" s="18">
        <v>0</v>
      </c>
      <c r="O547" s="18">
        <v>237345</v>
      </c>
      <c r="P547" s="18">
        <f t="shared" si="35"/>
        <v>74845</v>
      </c>
      <c r="Q547" s="18">
        <f t="shared" si="36"/>
        <v>0</v>
      </c>
      <c r="R547" s="18">
        <f t="shared" si="37"/>
        <v>74845</v>
      </c>
      <c r="S547" s="18">
        <f>SUM(T547:U547)</f>
        <v>151036.8</v>
      </c>
      <c r="T547" s="18">
        <v>0</v>
      </c>
      <c r="U547" s="18">
        <v>151036.8</v>
      </c>
      <c r="V547" s="18">
        <v>20000</v>
      </c>
      <c r="W547" s="18">
        <v>0</v>
      </c>
      <c r="X547" s="18">
        <v>20000</v>
      </c>
      <c r="Y547" s="98"/>
    </row>
    <row r="548" spans="1:25" s="66" customFormat="1" ht="22.5" customHeight="1">
      <c r="A548" s="43"/>
      <c r="B548" s="16"/>
      <c r="C548" s="16"/>
      <c r="D548" s="18"/>
      <c r="E548" s="67" t="s">
        <v>593</v>
      </c>
      <c r="F548" s="24"/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f t="shared" si="35"/>
        <v>0</v>
      </c>
      <c r="Q548" s="18">
        <f t="shared" si="36"/>
        <v>0</v>
      </c>
      <c r="R548" s="18">
        <f t="shared" si="37"/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98"/>
    </row>
    <row r="549" spans="1:25" s="66" customFormat="1" ht="12.75" customHeight="1">
      <c r="A549" s="43"/>
      <c r="B549" s="16"/>
      <c r="C549" s="16"/>
      <c r="D549" s="18"/>
      <c r="E549" s="17" t="s">
        <v>434</v>
      </c>
      <c r="F549" s="16" t="s">
        <v>435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f t="shared" si="35"/>
        <v>0</v>
      </c>
      <c r="Q549" s="18">
        <f t="shared" si="36"/>
        <v>0</v>
      </c>
      <c r="R549" s="18">
        <f t="shared" si="37"/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98"/>
    </row>
    <row r="550" spans="1:25" s="66" customFormat="1" ht="46.5" customHeight="1">
      <c r="A550" s="43"/>
      <c r="B550" s="16"/>
      <c r="C550" s="16"/>
      <c r="D550" s="18"/>
      <c r="E550" s="67" t="s">
        <v>594</v>
      </c>
      <c r="F550" s="24"/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f t="shared" si="35"/>
        <v>0</v>
      </c>
      <c r="Q550" s="18">
        <f t="shared" si="36"/>
        <v>0</v>
      </c>
      <c r="R550" s="18">
        <f t="shared" si="37"/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98"/>
    </row>
    <row r="551" spans="1:25" s="66" customFormat="1" ht="20.25" customHeight="1">
      <c r="A551" s="43"/>
      <c r="B551" s="16"/>
      <c r="C551" s="16"/>
      <c r="D551" s="18"/>
      <c r="E551" s="17" t="s">
        <v>402</v>
      </c>
      <c r="F551" s="16" t="s">
        <v>403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f t="shared" si="35"/>
        <v>0</v>
      </c>
      <c r="Q551" s="18">
        <f t="shared" si="36"/>
        <v>0</v>
      </c>
      <c r="R551" s="18">
        <f t="shared" si="37"/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98"/>
    </row>
    <row r="552" spans="1:25" s="66" customFormat="1" ht="31.5" customHeight="1">
      <c r="A552" s="43"/>
      <c r="B552" s="16"/>
      <c r="C552" s="16"/>
      <c r="D552" s="18"/>
      <c r="E552" s="67" t="s">
        <v>595</v>
      </c>
      <c r="F552" s="24"/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f t="shared" si="35"/>
        <v>0</v>
      </c>
      <c r="Q552" s="18">
        <f t="shared" si="36"/>
        <v>0</v>
      </c>
      <c r="R552" s="18">
        <f t="shared" si="37"/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98"/>
    </row>
    <row r="553" spans="1:25" s="66" customFormat="1" ht="27.75" customHeight="1">
      <c r="A553" s="43"/>
      <c r="B553" s="16"/>
      <c r="C553" s="16"/>
      <c r="D553" s="18"/>
      <c r="E553" s="17" t="s">
        <v>402</v>
      </c>
      <c r="F553" s="16" t="s">
        <v>403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f t="shared" si="35"/>
        <v>0</v>
      </c>
      <c r="Q553" s="18">
        <f t="shared" si="36"/>
        <v>0</v>
      </c>
      <c r="R553" s="18">
        <f t="shared" si="37"/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98"/>
    </row>
    <row r="554" spans="1:25" s="66" customFormat="1" ht="28.5" customHeight="1">
      <c r="A554" s="43"/>
      <c r="B554" s="16"/>
      <c r="C554" s="16"/>
      <c r="D554" s="18"/>
      <c r="E554" s="67" t="s">
        <v>596</v>
      </c>
      <c r="F554" s="24"/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f t="shared" si="35"/>
        <v>0</v>
      </c>
      <c r="Q554" s="18">
        <f t="shared" si="36"/>
        <v>0</v>
      </c>
      <c r="R554" s="18">
        <f t="shared" si="37"/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98"/>
    </row>
    <row r="555" spans="1:25" s="66" customFormat="1" ht="21" customHeight="1">
      <c r="A555" s="43"/>
      <c r="B555" s="16"/>
      <c r="C555" s="16"/>
      <c r="D555" s="18"/>
      <c r="E555" s="17" t="s">
        <v>427</v>
      </c>
      <c r="F555" s="16" t="s">
        <v>426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f t="shared" si="35"/>
        <v>0</v>
      </c>
      <c r="Q555" s="18">
        <f t="shared" si="36"/>
        <v>0</v>
      </c>
      <c r="R555" s="18">
        <f t="shared" si="37"/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98"/>
    </row>
    <row r="556" spans="1:25" s="66" customFormat="1" ht="12.75" customHeight="1">
      <c r="A556" s="43"/>
      <c r="B556" s="16"/>
      <c r="C556" s="16"/>
      <c r="D556" s="18"/>
      <c r="E556" s="17" t="s">
        <v>429</v>
      </c>
      <c r="F556" s="16" t="s">
        <v>428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f t="shared" si="35"/>
        <v>0</v>
      </c>
      <c r="Q556" s="18">
        <f t="shared" si="36"/>
        <v>0</v>
      </c>
      <c r="R556" s="18">
        <f t="shared" si="37"/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98"/>
    </row>
    <row r="557" spans="1:25" s="66" customFormat="1" ht="24" customHeight="1">
      <c r="A557" s="43"/>
      <c r="B557" s="16"/>
      <c r="C557" s="16"/>
      <c r="D557" s="18"/>
      <c r="E557" s="67" t="s">
        <v>597</v>
      </c>
      <c r="F557" s="24"/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f t="shared" si="35"/>
        <v>0</v>
      </c>
      <c r="Q557" s="18">
        <f t="shared" si="36"/>
        <v>0</v>
      </c>
      <c r="R557" s="18">
        <f t="shared" si="37"/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98"/>
    </row>
    <row r="558" spans="1:25" s="66" customFormat="1" ht="12.75" customHeight="1">
      <c r="A558" s="43"/>
      <c r="B558" s="16"/>
      <c r="C558" s="16"/>
      <c r="D558" s="18"/>
      <c r="E558" s="17" t="s">
        <v>410</v>
      </c>
      <c r="F558" s="16" t="s">
        <v>411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f t="shared" si="35"/>
        <v>0</v>
      </c>
      <c r="Q558" s="18">
        <f t="shared" si="36"/>
        <v>0</v>
      </c>
      <c r="R558" s="18">
        <f t="shared" si="37"/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98"/>
    </row>
    <row r="559" spans="1:25" s="66" customFormat="1" ht="27" customHeight="1">
      <c r="A559" s="43" t="s">
        <v>325</v>
      </c>
      <c r="B559" s="16" t="s">
        <v>307</v>
      </c>
      <c r="C559" s="16" t="s">
        <v>201</v>
      </c>
      <c r="D559" s="18" t="s">
        <v>181</v>
      </c>
      <c r="E559" s="67" t="s">
        <v>326</v>
      </c>
      <c r="F559" s="24"/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f t="shared" si="35"/>
        <v>0</v>
      </c>
      <c r="Q559" s="18">
        <f t="shared" si="36"/>
        <v>0</v>
      </c>
      <c r="R559" s="18">
        <f t="shared" si="37"/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98"/>
    </row>
    <row r="560" spans="1:25" s="66" customFormat="1" ht="12.75" customHeight="1">
      <c r="A560" s="43"/>
      <c r="B560" s="16"/>
      <c r="C560" s="16"/>
      <c r="D560" s="18"/>
      <c r="E560" s="17" t="s">
        <v>186</v>
      </c>
      <c r="F560" s="18"/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f t="shared" si="35"/>
        <v>0</v>
      </c>
      <c r="Q560" s="18">
        <f t="shared" si="36"/>
        <v>0</v>
      </c>
      <c r="R560" s="18">
        <f t="shared" si="37"/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98"/>
    </row>
    <row r="561" spans="1:25" s="66" customFormat="1" ht="12.75" customHeight="1">
      <c r="A561" s="43" t="s">
        <v>327</v>
      </c>
      <c r="B561" s="16" t="s">
        <v>307</v>
      </c>
      <c r="C561" s="16" t="s">
        <v>201</v>
      </c>
      <c r="D561" s="16" t="s">
        <v>184</v>
      </c>
      <c r="E561" s="17" t="s">
        <v>326</v>
      </c>
      <c r="F561" s="18"/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f t="shared" si="35"/>
        <v>0</v>
      </c>
      <c r="Q561" s="18">
        <f t="shared" si="36"/>
        <v>0</v>
      </c>
      <c r="R561" s="18">
        <f t="shared" si="37"/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98"/>
    </row>
    <row r="562" spans="1:25" s="66" customFormat="1" ht="12.75" customHeight="1">
      <c r="A562" s="43"/>
      <c r="B562" s="16"/>
      <c r="C562" s="16"/>
      <c r="D562" s="18"/>
      <c r="E562" s="17" t="s">
        <v>5</v>
      </c>
      <c r="F562" s="18"/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f t="shared" si="35"/>
        <v>0</v>
      </c>
      <c r="Q562" s="18">
        <f t="shared" si="36"/>
        <v>0</v>
      </c>
      <c r="R562" s="18">
        <f t="shared" si="37"/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98"/>
    </row>
    <row r="563" spans="1:25" s="66" customFormat="1" ht="21" customHeight="1">
      <c r="A563" s="43"/>
      <c r="B563" s="16"/>
      <c r="C563" s="16"/>
      <c r="D563" s="18"/>
      <c r="E563" s="67" t="s">
        <v>598</v>
      </c>
      <c r="F563" s="24"/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f t="shared" si="35"/>
        <v>0</v>
      </c>
      <c r="Q563" s="18">
        <f t="shared" si="36"/>
        <v>0</v>
      </c>
      <c r="R563" s="18">
        <f t="shared" si="37"/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98"/>
    </row>
    <row r="564" spans="1:25" s="66" customFormat="1" ht="16.5" customHeight="1">
      <c r="A564" s="43"/>
      <c r="B564" s="16"/>
      <c r="C564" s="16"/>
      <c r="D564" s="18"/>
      <c r="E564" s="17" t="s">
        <v>427</v>
      </c>
      <c r="F564" s="16" t="s">
        <v>426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f t="shared" si="35"/>
        <v>0</v>
      </c>
      <c r="Q564" s="18">
        <f t="shared" si="36"/>
        <v>0</v>
      </c>
      <c r="R564" s="18">
        <f t="shared" si="37"/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98"/>
    </row>
    <row r="565" spans="1:25" s="66" customFormat="1" ht="12.75" customHeight="1">
      <c r="A565" s="43"/>
      <c r="B565" s="16"/>
      <c r="C565" s="16"/>
      <c r="D565" s="18"/>
      <c r="E565" s="17" t="s">
        <v>429</v>
      </c>
      <c r="F565" s="16" t="s">
        <v>428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f t="shared" si="35"/>
        <v>0</v>
      </c>
      <c r="Q565" s="18">
        <f t="shared" si="36"/>
        <v>0</v>
      </c>
      <c r="R565" s="18">
        <f t="shared" si="37"/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98"/>
    </row>
    <row r="566" spans="1:25" s="66" customFormat="1" ht="18.75" customHeight="1">
      <c r="A566" s="43"/>
      <c r="B566" s="16"/>
      <c r="C566" s="16"/>
      <c r="D566" s="18"/>
      <c r="E566" s="67" t="s">
        <v>599</v>
      </c>
      <c r="F566" s="24"/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f t="shared" si="35"/>
        <v>0</v>
      </c>
      <c r="Q566" s="18">
        <f t="shared" si="36"/>
        <v>0</v>
      </c>
      <c r="R566" s="18">
        <f t="shared" si="37"/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98"/>
    </row>
    <row r="567" spans="1:25" s="66" customFormat="1" ht="12.75" customHeight="1">
      <c r="A567" s="43"/>
      <c r="B567" s="16"/>
      <c r="C567" s="16"/>
      <c r="D567" s="18"/>
      <c r="E567" s="17" t="s">
        <v>384</v>
      </c>
      <c r="F567" s="16" t="s">
        <v>385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f t="shared" si="35"/>
        <v>0</v>
      </c>
      <c r="Q567" s="18">
        <f t="shared" si="36"/>
        <v>0</v>
      </c>
      <c r="R567" s="18">
        <f t="shared" si="37"/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98"/>
    </row>
    <row r="568" spans="1:25" s="66" customFormat="1" ht="41.25" customHeight="1">
      <c r="A568" s="43"/>
      <c r="B568" s="16"/>
      <c r="C568" s="16"/>
      <c r="D568" s="18"/>
      <c r="E568" s="67" t="s">
        <v>600</v>
      </c>
      <c r="F568" s="24"/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f t="shared" si="35"/>
        <v>0</v>
      </c>
      <c r="Q568" s="18">
        <f t="shared" si="36"/>
        <v>0</v>
      </c>
      <c r="R568" s="18">
        <f t="shared" si="37"/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98"/>
    </row>
    <row r="569" spans="1:25" s="66" customFormat="1" ht="23.25" customHeight="1">
      <c r="A569" s="43"/>
      <c r="B569" s="16"/>
      <c r="C569" s="16"/>
      <c r="D569" s="18"/>
      <c r="E569" s="17" t="s">
        <v>406</v>
      </c>
      <c r="F569" s="16" t="s">
        <v>407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f t="shared" si="35"/>
        <v>0</v>
      </c>
      <c r="Q569" s="18">
        <f t="shared" si="36"/>
        <v>0</v>
      </c>
      <c r="R569" s="18">
        <f t="shared" si="37"/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98"/>
    </row>
    <row r="570" spans="1:25" s="66" customFormat="1" ht="46.5" customHeight="1">
      <c r="A570" s="43"/>
      <c r="B570" s="16"/>
      <c r="C570" s="16"/>
      <c r="D570" s="18"/>
      <c r="E570" s="67" t="s">
        <v>601</v>
      </c>
      <c r="F570" s="24"/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f t="shared" si="35"/>
        <v>0</v>
      </c>
      <c r="Q570" s="18">
        <f t="shared" si="36"/>
        <v>0</v>
      </c>
      <c r="R570" s="18">
        <f t="shared" si="37"/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98"/>
    </row>
    <row r="571" spans="1:25" s="66" customFormat="1" ht="25.5" customHeight="1">
      <c r="A571" s="43"/>
      <c r="B571" s="16"/>
      <c r="C571" s="16"/>
      <c r="D571" s="18"/>
      <c r="E571" s="17" t="s">
        <v>377</v>
      </c>
      <c r="F571" s="16" t="s">
        <v>376</v>
      </c>
      <c r="G571" s="19"/>
      <c r="H571" s="19"/>
      <c r="I571" s="19"/>
      <c r="J571" s="19"/>
      <c r="K571" s="19"/>
      <c r="L571" s="19"/>
      <c r="M571" s="18"/>
      <c r="N571" s="18"/>
      <c r="O571" s="18"/>
      <c r="P571" s="18">
        <f t="shared" si="35"/>
        <v>0</v>
      </c>
      <c r="Q571" s="18">
        <f t="shared" si="36"/>
        <v>0</v>
      </c>
      <c r="R571" s="18">
        <f t="shared" si="37"/>
        <v>0</v>
      </c>
      <c r="S571" s="18"/>
      <c r="T571" s="18"/>
      <c r="U571" s="18"/>
      <c r="V571" s="18"/>
      <c r="W571" s="18"/>
      <c r="X571" s="18"/>
      <c r="Y571" s="98"/>
    </row>
    <row r="572" spans="1:25" s="66" customFormat="1" ht="12.75" customHeight="1">
      <c r="A572" s="43" t="s">
        <v>328</v>
      </c>
      <c r="B572" s="16" t="s">
        <v>329</v>
      </c>
      <c r="C572" s="16" t="s">
        <v>181</v>
      </c>
      <c r="D572" s="18" t="s">
        <v>181</v>
      </c>
      <c r="E572" s="67" t="s">
        <v>330</v>
      </c>
      <c r="F572" s="24"/>
      <c r="G572" s="25">
        <v>4370</v>
      </c>
      <c r="H572" s="25">
        <v>4370</v>
      </c>
      <c r="I572" s="25">
        <v>0</v>
      </c>
      <c r="J572" s="18">
        <v>5140</v>
      </c>
      <c r="K572" s="18">
        <v>5140</v>
      </c>
      <c r="L572" s="19">
        <v>0</v>
      </c>
      <c r="M572" s="18">
        <v>6500</v>
      </c>
      <c r="N572" s="18">
        <v>6500</v>
      </c>
      <c r="O572" s="18">
        <v>0</v>
      </c>
      <c r="P572" s="18">
        <f t="shared" si="35"/>
        <v>1360</v>
      </c>
      <c r="Q572" s="18">
        <f t="shared" si="36"/>
        <v>1360</v>
      </c>
      <c r="R572" s="18">
        <f t="shared" si="37"/>
        <v>0</v>
      </c>
      <c r="S572" s="18">
        <v>6200</v>
      </c>
      <c r="T572" s="18">
        <v>6200</v>
      </c>
      <c r="U572" s="18">
        <v>0</v>
      </c>
      <c r="V572" s="18">
        <v>6200</v>
      </c>
      <c r="W572" s="18">
        <v>6200</v>
      </c>
      <c r="X572" s="18">
        <v>0</v>
      </c>
      <c r="Y572" s="98"/>
    </row>
    <row r="573" spans="1:25" s="66" customFormat="1" ht="12.75" customHeight="1">
      <c r="A573" s="43"/>
      <c r="B573" s="16"/>
      <c r="C573" s="16"/>
      <c r="D573" s="18"/>
      <c r="E573" s="17" t="s">
        <v>5</v>
      </c>
      <c r="F573" s="18"/>
      <c r="G573" s="19"/>
      <c r="H573" s="19"/>
      <c r="I573" s="19"/>
      <c r="J573" s="19"/>
      <c r="K573" s="19"/>
      <c r="L573" s="19"/>
      <c r="M573" s="18"/>
      <c r="N573" s="18"/>
      <c r="O573" s="18"/>
      <c r="P573" s="18">
        <f t="shared" si="35"/>
        <v>0</v>
      </c>
      <c r="Q573" s="18">
        <f t="shared" si="36"/>
        <v>0</v>
      </c>
      <c r="R573" s="18">
        <f t="shared" si="37"/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98"/>
    </row>
    <row r="574" spans="1:25" s="66" customFormat="1" ht="17.25" customHeight="1">
      <c r="A574" s="43" t="s">
        <v>331</v>
      </c>
      <c r="B574" s="16" t="s">
        <v>329</v>
      </c>
      <c r="C574" s="16" t="s">
        <v>190</v>
      </c>
      <c r="D574" s="18" t="s">
        <v>181</v>
      </c>
      <c r="E574" s="67" t="s">
        <v>332</v>
      </c>
      <c r="F574" s="24"/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f t="shared" si="35"/>
        <v>0</v>
      </c>
      <c r="Q574" s="18">
        <f t="shared" si="36"/>
        <v>0</v>
      </c>
      <c r="R574" s="18">
        <f t="shared" si="37"/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98"/>
    </row>
    <row r="575" spans="1:25" s="66" customFormat="1" ht="12.75" customHeight="1">
      <c r="A575" s="43"/>
      <c r="B575" s="16"/>
      <c r="C575" s="16"/>
      <c r="D575" s="18"/>
      <c r="E575" s="17" t="s">
        <v>186</v>
      </c>
      <c r="F575" s="18"/>
      <c r="G575" s="19"/>
      <c r="H575" s="19"/>
      <c r="I575" s="19"/>
      <c r="J575" s="19"/>
      <c r="K575" s="19"/>
      <c r="L575" s="19"/>
      <c r="M575" s="18"/>
      <c r="N575" s="18"/>
      <c r="O575" s="18"/>
      <c r="P575" s="18">
        <f t="shared" si="35"/>
        <v>0</v>
      </c>
      <c r="Q575" s="18">
        <f t="shared" si="36"/>
        <v>0</v>
      </c>
      <c r="R575" s="18">
        <f t="shared" si="37"/>
        <v>0</v>
      </c>
      <c r="S575" s="18"/>
      <c r="T575" s="18"/>
      <c r="U575" s="18"/>
      <c r="V575" s="18"/>
      <c r="W575" s="18"/>
      <c r="X575" s="18"/>
      <c r="Y575" s="98"/>
    </row>
    <row r="576" spans="1:25" s="66" customFormat="1" ht="12.75" customHeight="1">
      <c r="A576" s="43" t="s">
        <v>333</v>
      </c>
      <c r="B576" s="16" t="s">
        <v>329</v>
      </c>
      <c r="C576" s="16" t="s">
        <v>190</v>
      </c>
      <c r="D576" s="16" t="s">
        <v>184</v>
      </c>
      <c r="E576" s="17" t="s">
        <v>332</v>
      </c>
      <c r="F576" s="18"/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f t="shared" si="35"/>
        <v>0</v>
      </c>
      <c r="Q576" s="18">
        <f t="shared" si="36"/>
        <v>0</v>
      </c>
      <c r="R576" s="18">
        <f t="shared" si="37"/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98"/>
    </row>
    <row r="577" spans="1:25" s="66" customFormat="1" ht="12.75" customHeight="1">
      <c r="A577" s="43"/>
      <c r="B577" s="16"/>
      <c r="C577" s="16"/>
      <c r="D577" s="18"/>
      <c r="E577" s="17" t="s">
        <v>5</v>
      </c>
      <c r="F577" s="18"/>
      <c r="G577" s="19"/>
      <c r="H577" s="19"/>
      <c r="I577" s="19"/>
      <c r="J577" s="19"/>
      <c r="K577" s="19"/>
      <c r="L577" s="19"/>
      <c r="M577" s="18"/>
      <c r="N577" s="18"/>
      <c r="O577" s="18"/>
      <c r="P577" s="18">
        <f t="shared" si="35"/>
        <v>0</v>
      </c>
      <c r="Q577" s="18">
        <f t="shared" si="36"/>
        <v>0</v>
      </c>
      <c r="R577" s="18">
        <f t="shared" si="37"/>
        <v>0</v>
      </c>
      <c r="S577" s="18"/>
      <c r="T577" s="18"/>
      <c r="U577" s="18"/>
      <c r="V577" s="18"/>
      <c r="W577" s="18"/>
      <c r="X577" s="18"/>
      <c r="Y577" s="98"/>
    </row>
    <row r="578" spans="1:25" s="66" customFormat="1" ht="27.75" customHeight="1">
      <c r="A578" s="43"/>
      <c r="B578" s="16"/>
      <c r="C578" s="16"/>
      <c r="D578" s="18"/>
      <c r="E578" s="67" t="s">
        <v>602</v>
      </c>
      <c r="F578" s="24"/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f t="shared" si="35"/>
        <v>0</v>
      </c>
      <c r="Q578" s="18">
        <f t="shared" si="36"/>
        <v>0</v>
      </c>
      <c r="R578" s="18">
        <f t="shared" si="37"/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98"/>
    </row>
    <row r="579" spans="1:25" s="66" customFormat="1" ht="12.75" customHeight="1">
      <c r="A579" s="43"/>
      <c r="B579" s="16"/>
      <c r="C579" s="16"/>
      <c r="D579" s="18"/>
      <c r="E579" s="17" t="s">
        <v>384</v>
      </c>
      <c r="F579" s="16" t="s">
        <v>385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f t="shared" si="35"/>
        <v>0</v>
      </c>
      <c r="Q579" s="18">
        <f t="shared" si="36"/>
        <v>0</v>
      </c>
      <c r="R579" s="18">
        <f t="shared" si="37"/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98"/>
    </row>
    <row r="580" spans="1:25" s="66" customFormat="1" ht="12.75" customHeight="1">
      <c r="A580" s="43" t="s">
        <v>334</v>
      </c>
      <c r="B580" s="16" t="s">
        <v>329</v>
      </c>
      <c r="C580" s="16" t="s">
        <v>221</v>
      </c>
      <c r="D580" s="18" t="s">
        <v>181</v>
      </c>
      <c r="E580" s="67" t="s">
        <v>335</v>
      </c>
      <c r="F580" s="24"/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f t="shared" si="35"/>
        <v>0</v>
      </c>
      <c r="Q580" s="18">
        <f t="shared" si="36"/>
        <v>0</v>
      </c>
      <c r="R580" s="18">
        <f t="shared" si="37"/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98"/>
    </row>
    <row r="581" spans="1:25" s="66" customFormat="1" ht="18.75" customHeight="1">
      <c r="A581" s="43"/>
      <c r="B581" s="16"/>
      <c r="C581" s="16"/>
      <c r="D581" s="18"/>
      <c r="E581" s="17" t="s">
        <v>186</v>
      </c>
      <c r="F581" s="18"/>
      <c r="G581" s="24"/>
      <c r="H581" s="24"/>
      <c r="I581" s="24"/>
      <c r="J581" s="24"/>
      <c r="K581" s="24"/>
      <c r="L581" s="24"/>
      <c r="M581" s="18"/>
      <c r="N581" s="18"/>
      <c r="O581" s="18"/>
      <c r="P581" s="18">
        <f t="shared" si="35"/>
        <v>0</v>
      </c>
      <c r="Q581" s="18">
        <f t="shared" si="36"/>
        <v>0</v>
      </c>
      <c r="R581" s="18">
        <f t="shared" si="37"/>
        <v>0</v>
      </c>
      <c r="S581" s="18"/>
      <c r="T581" s="18"/>
      <c r="U581" s="18"/>
      <c r="V581" s="18"/>
      <c r="W581" s="18"/>
      <c r="X581" s="18"/>
      <c r="Y581" s="98"/>
    </row>
    <row r="582" spans="1:25" s="66" customFormat="1" ht="12.75" customHeight="1">
      <c r="A582" s="43" t="s">
        <v>336</v>
      </c>
      <c r="B582" s="16" t="s">
        <v>329</v>
      </c>
      <c r="C582" s="16" t="s">
        <v>221</v>
      </c>
      <c r="D582" s="16" t="s">
        <v>184</v>
      </c>
      <c r="E582" s="17" t="s">
        <v>335</v>
      </c>
      <c r="F582" s="18"/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f t="shared" si="35"/>
        <v>0</v>
      </c>
      <c r="Q582" s="18">
        <f t="shared" si="36"/>
        <v>0</v>
      </c>
      <c r="R582" s="18">
        <f t="shared" si="37"/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98"/>
    </row>
    <row r="583" spans="1:25" s="66" customFormat="1" ht="12.75" customHeight="1">
      <c r="A583" s="43"/>
      <c r="B583" s="16"/>
      <c r="C583" s="16"/>
      <c r="D583" s="18"/>
      <c r="E583" s="17" t="s">
        <v>5</v>
      </c>
      <c r="F583" s="18"/>
      <c r="G583" s="19"/>
      <c r="H583" s="19"/>
      <c r="I583" s="19"/>
      <c r="J583" s="19"/>
      <c r="K583" s="19"/>
      <c r="L583" s="19"/>
      <c r="M583" s="18"/>
      <c r="N583" s="18"/>
      <c r="O583" s="18"/>
      <c r="P583" s="18">
        <f t="shared" si="35"/>
        <v>0</v>
      </c>
      <c r="Q583" s="18">
        <f t="shared" si="36"/>
        <v>0</v>
      </c>
      <c r="R583" s="18">
        <f t="shared" si="37"/>
        <v>0</v>
      </c>
      <c r="S583" s="18"/>
      <c r="T583" s="18"/>
      <c r="U583" s="18"/>
      <c r="V583" s="18"/>
      <c r="W583" s="18"/>
      <c r="X583" s="18"/>
      <c r="Y583" s="98"/>
    </row>
    <row r="584" spans="1:25" s="66" customFormat="1" ht="18.75" customHeight="1">
      <c r="A584" s="43"/>
      <c r="B584" s="16"/>
      <c r="C584" s="16"/>
      <c r="D584" s="18"/>
      <c r="E584" s="67" t="s">
        <v>603</v>
      </c>
      <c r="F584" s="24"/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f t="shared" si="35"/>
        <v>0</v>
      </c>
      <c r="Q584" s="18">
        <f t="shared" si="36"/>
        <v>0</v>
      </c>
      <c r="R584" s="18">
        <f t="shared" si="37"/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98"/>
    </row>
    <row r="585" spans="1:25" s="66" customFormat="1" ht="12.75" customHeight="1">
      <c r="A585" s="43"/>
      <c r="B585" s="16"/>
      <c r="C585" s="16"/>
      <c r="D585" s="18"/>
      <c r="E585" s="17" t="s">
        <v>367</v>
      </c>
      <c r="F585" s="16" t="s">
        <v>366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f t="shared" si="35"/>
        <v>0</v>
      </c>
      <c r="Q585" s="18">
        <f t="shared" si="36"/>
        <v>0</v>
      </c>
      <c r="R585" s="18">
        <f t="shared" si="37"/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98"/>
    </row>
    <row r="586" spans="1:25" s="66" customFormat="1" ht="12.75" customHeight="1">
      <c r="A586" s="43"/>
      <c r="B586" s="16"/>
      <c r="C586" s="16"/>
      <c r="D586" s="18"/>
      <c r="E586" s="17" t="s">
        <v>393</v>
      </c>
      <c r="F586" s="16" t="s">
        <v>392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f t="shared" si="35"/>
        <v>0</v>
      </c>
      <c r="Q586" s="18">
        <f t="shared" si="36"/>
        <v>0</v>
      </c>
      <c r="R586" s="18">
        <f t="shared" si="37"/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98"/>
    </row>
    <row r="587" spans="1:25" s="66" customFormat="1" ht="30.75" customHeight="1">
      <c r="A587" s="43"/>
      <c r="B587" s="16"/>
      <c r="C587" s="16"/>
      <c r="D587" s="18"/>
      <c r="E587" s="67" t="s">
        <v>604</v>
      </c>
      <c r="F587" s="24"/>
      <c r="G587" s="24"/>
      <c r="H587" s="24"/>
      <c r="I587" s="24"/>
      <c r="J587" s="24"/>
      <c r="K587" s="24"/>
      <c r="L587" s="24"/>
      <c r="M587" s="18"/>
      <c r="N587" s="18"/>
      <c r="O587" s="18"/>
      <c r="P587" s="18">
        <f t="shared" si="35"/>
        <v>0</v>
      </c>
      <c r="Q587" s="18">
        <f t="shared" si="36"/>
        <v>0</v>
      </c>
      <c r="R587" s="18">
        <f t="shared" si="37"/>
        <v>0</v>
      </c>
      <c r="S587" s="18"/>
      <c r="T587" s="18"/>
      <c r="U587" s="18"/>
      <c r="V587" s="18"/>
      <c r="W587" s="18"/>
      <c r="X587" s="18"/>
      <c r="Y587" s="98"/>
    </row>
    <row r="588" spans="1:25" s="66" customFormat="1" ht="22.5" customHeight="1">
      <c r="A588" s="43"/>
      <c r="B588" s="16"/>
      <c r="C588" s="16"/>
      <c r="D588" s="18"/>
      <c r="E588" s="17" t="s">
        <v>418</v>
      </c>
      <c r="F588" s="16" t="s">
        <v>419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f t="shared" si="35"/>
        <v>0</v>
      </c>
      <c r="Q588" s="18">
        <f t="shared" si="36"/>
        <v>0</v>
      </c>
      <c r="R588" s="18">
        <f t="shared" si="37"/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98"/>
    </row>
    <row r="589" spans="1:25" s="66" customFormat="1" ht="21" customHeight="1">
      <c r="A589" s="43" t="s">
        <v>337</v>
      </c>
      <c r="B589" s="16" t="s">
        <v>329</v>
      </c>
      <c r="C589" s="16" t="s">
        <v>234</v>
      </c>
      <c r="D589" s="18" t="s">
        <v>181</v>
      </c>
      <c r="E589" s="67" t="s">
        <v>338</v>
      </c>
      <c r="F589" s="24"/>
      <c r="G589" s="18">
        <v>4370</v>
      </c>
      <c r="H589" s="18">
        <v>4370</v>
      </c>
      <c r="I589" s="18">
        <v>0</v>
      </c>
      <c r="J589" s="18">
        <v>5140</v>
      </c>
      <c r="K589" s="18">
        <v>5140</v>
      </c>
      <c r="L589" s="18">
        <v>0</v>
      </c>
      <c r="M589" s="18">
        <v>6500</v>
      </c>
      <c r="N589" s="18">
        <v>6500</v>
      </c>
      <c r="O589" s="18">
        <v>0</v>
      </c>
      <c r="P589" s="18">
        <f t="shared" si="35"/>
        <v>1360</v>
      </c>
      <c r="Q589" s="18">
        <f t="shared" si="36"/>
        <v>1360</v>
      </c>
      <c r="R589" s="18">
        <f t="shared" si="37"/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98"/>
    </row>
    <row r="590" spans="1:25" s="66" customFormat="1" ht="12.75" customHeight="1">
      <c r="A590" s="43"/>
      <c r="B590" s="16"/>
      <c r="C590" s="16"/>
      <c r="D590" s="18"/>
      <c r="E590" s="17" t="s">
        <v>186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>
        <f t="shared" si="35"/>
        <v>0</v>
      </c>
      <c r="Q590" s="18">
        <f t="shared" si="36"/>
        <v>0</v>
      </c>
      <c r="R590" s="18">
        <f t="shared" si="37"/>
        <v>0</v>
      </c>
      <c r="S590" s="18"/>
      <c r="T590" s="18"/>
      <c r="U590" s="18"/>
      <c r="V590" s="18"/>
      <c r="W590" s="18"/>
      <c r="X590" s="18"/>
      <c r="Y590" s="98"/>
    </row>
    <row r="591" spans="1:25" s="66" customFormat="1" ht="29.25" customHeight="1">
      <c r="A591" s="43" t="s">
        <v>339</v>
      </c>
      <c r="B591" s="16" t="s">
        <v>329</v>
      </c>
      <c r="C591" s="16" t="s">
        <v>234</v>
      </c>
      <c r="D591" s="16" t="s">
        <v>184</v>
      </c>
      <c r="E591" s="17" t="s">
        <v>338</v>
      </c>
      <c r="F591" s="18"/>
      <c r="G591" s="18">
        <v>4370</v>
      </c>
      <c r="H591" s="18">
        <v>4370</v>
      </c>
      <c r="I591" s="18">
        <v>0</v>
      </c>
      <c r="J591" s="18">
        <v>5140</v>
      </c>
      <c r="K591" s="18">
        <v>5140</v>
      </c>
      <c r="L591" s="24">
        <v>0</v>
      </c>
      <c r="M591" s="18">
        <v>6500</v>
      </c>
      <c r="N591" s="18">
        <v>6500</v>
      </c>
      <c r="O591" s="18">
        <v>0</v>
      </c>
      <c r="P591" s="18">
        <f t="shared" si="35"/>
        <v>1360</v>
      </c>
      <c r="Q591" s="18">
        <f t="shared" si="36"/>
        <v>1360</v>
      </c>
      <c r="R591" s="18">
        <f t="shared" si="37"/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98"/>
    </row>
    <row r="592" spans="1:25" s="66" customFormat="1" ht="12.75" customHeight="1">
      <c r="A592" s="43"/>
      <c r="B592" s="16"/>
      <c r="C592" s="16"/>
      <c r="D592" s="18"/>
      <c r="E592" s="17" t="s">
        <v>5</v>
      </c>
      <c r="F592" s="18"/>
      <c r="G592" s="19"/>
      <c r="H592" s="19"/>
      <c r="I592" s="19"/>
      <c r="J592" s="19"/>
      <c r="K592" s="19"/>
      <c r="L592" s="19"/>
      <c r="M592" s="18"/>
      <c r="N592" s="18"/>
      <c r="O592" s="18"/>
      <c r="P592" s="18">
        <f aca="true" t="shared" si="38" ref="P592:P635">M592-J592</f>
        <v>0</v>
      </c>
      <c r="Q592" s="18">
        <f t="shared" si="36"/>
        <v>0</v>
      </c>
      <c r="R592" s="18">
        <f t="shared" si="37"/>
        <v>0</v>
      </c>
      <c r="S592" s="18"/>
      <c r="T592" s="18"/>
      <c r="U592" s="18"/>
      <c r="V592" s="18"/>
      <c r="W592" s="18"/>
      <c r="X592" s="18"/>
      <c r="Y592" s="98"/>
    </row>
    <row r="593" spans="1:25" s="66" customFormat="1" ht="46.5" customHeight="1">
      <c r="A593" s="43"/>
      <c r="B593" s="16"/>
      <c r="C593" s="16"/>
      <c r="D593" s="18"/>
      <c r="E593" s="67" t="s">
        <v>605</v>
      </c>
      <c r="F593" s="24"/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f t="shared" si="38"/>
        <v>0</v>
      </c>
      <c r="Q593" s="18">
        <f t="shared" si="36"/>
        <v>0</v>
      </c>
      <c r="R593" s="18">
        <f t="shared" si="37"/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98"/>
    </row>
    <row r="594" spans="1:25" s="66" customFormat="1" ht="22.5" customHeight="1">
      <c r="A594" s="43"/>
      <c r="B594" s="16"/>
      <c r="C594" s="16"/>
      <c r="D594" s="18"/>
      <c r="E594" s="17" t="s">
        <v>377</v>
      </c>
      <c r="F594" s="16" t="s">
        <v>376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f t="shared" si="38"/>
        <v>0</v>
      </c>
      <c r="Q594" s="18">
        <f t="shared" si="36"/>
        <v>0</v>
      </c>
      <c r="R594" s="18">
        <f t="shared" si="37"/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98"/>
    </row>
    <row r="595" spans="1:25" s="66" customFormat="1" ht="19.5" customHeight="1">
      <c r="A595" s="43"/>
      <c r="B595" s="16"/>
      <c r="C595" s="16"/>
      <c r="D595" s="18"/>
      <c r="E595" s="17" t="s">
        <v>381</v>
      </c>
      <c r="F595" s="16" t="s">
        <v>380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f t="shared" si="38"/>
        <v>0</v>
      </c>
      <c r="Q595" s="18">
        <f t="shared" si="36"/>
        <v>0</v>
      </c>
      <c r="R595" s="18">
        <f t="shared" si="37"/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98"/>
    </row>
    <row r="596" spans="1:25" s="66" customFormat="1" ht="16.5" customHeight="1">
      <c r="A596" s="43"/>
      <c r="B596" s="16"/>
      <c r="C596" s="16"/>
      <c r="D596" s="18"/>
      <c r="E596" s="17" t="s">
        <v>384</v>
      </c>
      <c r="F596" s="16" t="s">
        <v>385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f t="shared" si="38"/>
        <v>0</v>
      </c>
      <c r="Q596" s="18">
        <f t="shared" si="36"/>
        <v>0</v>
      </c>
      <c r="R596" s="18">
        <f t="shared" si="37"/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98"/>
    </row>
    <row r="597" spans="1:25" s="66" customFormat="1" ht="17.25" customHeight="1">
      <c r="A597" s="43"/>
      <c r="B597" s="16"/>
      <c r="C597" s="16"/>
      <c r="D597" s="18"/>
      <c r="E597" s="17" t="s">
        <v>433</v>
      </c>
      <c r="F597" s="16" t="s">
        <v>432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f t="shared" si="38"/>
        <v>0</v>
      </c>
      <c r="Q597" s="18">
        <f aca="true" t="shared" si="39" ref="Q597:Q635">N597-K597</f>
        <v>0</v>
      </c>
      <c r="R597" s="18">
        <f aca="true" t="shared" si="40" ref="R597:R635">O597-L597</f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98"/>
    </row>
    <row r="598" spans="1:25" s="66" customFormat="1" ht="32.25" customHeight="1">
      <c r="A598" s="43"/>
      <c r="B598" s="16"/>
      <c r="C598" s="16"/>
      <c r="D598" s="18"/>
      <c r="E598" s="67" t="s">
        <v>606</v>
      </c>
      <c r="F598" s="24"/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f t="shared" si="38"/>
        <v>0</v>
      </c>
      <c r="Q598" s="18">
        <f t="shared" si="39"/>
        <v>0</v>
      </c>
      <c r="R598" s="18">
        <f t="shared" si="40"/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98"/>
    </row>
    <row r="599" spans="1:25" s="66" customFormat="1" ht="18.75" customHeight="1">
      <c r="A599" s="43"/>
      <c r="B599" s="16"/>
      <c r="C599" s="16"/>
      <c r="D599" s="18"/>
      <c r="E599" s="17" t="s">
        <v>384</v>
      </c>
      <c r="F599" s="16" t="s">
        <v>385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f t="shared" si="38"/>
        <v>0</v>
      </c>
      <c r="Q599" s="18">
        <f t="shared" si="39"/>
        <v>0</v>
      </c>
      <c r="R599" s="18">
        <f t="shared" si="40"/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98"/>
    </row>
    <row r="600" spans="1:25" s="66" customFormat="1" ht="18.75" customHeight="1">
      <c r="A600" s="43"/>
      <c r="B600" s="16"/>
      <c r="C600" s="16"/>
      <c r="D600" s="18"/>
      <c r="E600" s="17" t="s">
        <v>397</v>
      </c>
      <c r="F600" s="16" t="s">
        <v>396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f t="shared" si="38"/>
        <v>0</v>
      </c>
      <c r="Q600" s="18">
        <f t="shared" si="39"/>
        <v>0</v>
      </c>
      <c r="R600" s="18">
        <f t="shared" si="40"/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98"/>
    </row>
    <row r="601" spans="1:25" s="66" customFormat="1" ht="18.75" customHeight="1">
      <c r="A601" s="43"/>
      <c r="B601" s="16"/>
      <c r="C601" s="16"/>
      <c r="D601" s="18"/>
      <c r="E601" s="17" t="s">
        <v>422</v>
      </c>
      <c r="F601" s="16" t="s">
        <v>423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f t="shared" si="38"/>
        <v>0</v>
      </c>
      <c r="Q601" s="18">
        <f t="shared" si="39"/>
        <v>0</v>
      </c>
      <c r="R601" s="18">
        <f t="shared" si="40"/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98"/>
    </row>
    <row r="602" spans="1:25" s="66" customFormat="1" ht="19.5" customHeight="1">
      <c r="A602" s="43"/>
      <c r="B602" s="16"/>
      <c r="C602" s="16"/>
      <c r="D602" s="18"/>
      <c r="E602" s="67" t="s">
        <v>607</v>
      </c>
      <c r="F602" s="24"/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f t="shared" si="38"/>
        <v>0</v>
      </c>
      <c r="Q602" s="18">
        <f t="shared" si="39"/>
        <v>0</v>
      </c>
      <c r="R602" s="18">
        <f t="shared" si="40"/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98"/>
    </row>
    <row r="603" spans="1:25" s="66" customFormat="1" ht="18">
      <c r="A603" s="43"/>
      <c r="B603" s="16"/>
      <c r="C603" s="16"/>
      <c r="D603" s="18"/>
      <c r="E603" s="17" t="s">
        <v>418</v>
      </c>
      <c r="F603" s="16" t="s">
        <v>419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f t="shared" si="38"/>
        <v>0</v>
      </c>
      <c r="Q603" s="18">
        <f t="shared" si="39"/>
        <v>0</v>
      </c>
      <c r="R603" s="18">
        <f t="shared" si="40"/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98"/>
    </row>
    <row r="604" spans="1:25" s="66" customFormat="1" ht="18">
      <c r="A604" s="43"/>
      <c r="B604" s="16"/>
      <c r="C604" s="16"/>
      <c r="D604" s="18"/>
      <c r="E604" s="67" t="s">
        <v>608</v>
      </c>
      <c r="F604" s="24"/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f t="shared" si="38"/>
        <v>0</v>
      </c>
      <c r="Q604" s="18">
        <f t="shared" si="39"/>
        <v>0</v>
      </c>
      <c r="R604" s="18">
        <f t="shared" si="40"/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98"/>
    </row>
    <row r="605" spans="1:25" s="66" customFormat="1" ht="10.5">
      <c r="A605" s="43"/>
      <c r="B605" s="16"/>
      <c r="C605" s="16"/>
      <c r="D605" s="18"/>
      <c r="E605" s="17" t="s">
        <v>367</v>
      </c>
      <c r="F605" s="16" t="s">
        <v>366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f t="shared" si="38"/>
        <v>0</v>
      </c>
      <c r="Q605" s="18">
        <f t="shared" si="39"/>
        <v>0</v>
      </c>
      <c r="R605" s="18">
        <f t="shared" si="40"/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98"/>
    </row>
    <row r="606" spans="1:25" s="66" customFormat="1" ht="10.5">
      <c r="A606" s="43"/>
      <c r="B606" s="16"/>
      <c r="C606" s="16"/>
      <c r="D606" s="18"/>
      <c r="E606" s="17" t="s">
        <v>384</v>
      </c>
      <c r="F606" s="16" t="s">
        <v>385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f t="shared" si="38"/>
        <v>0</v>
      </c>
      <c r="Q606" s="18">
        <f t="shared" si="39"/>
        <v>0</v>
      </c>
      <c r="R606" s="18">
        <f t="shared" si="40"/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98"/>
    </row>
    <row r="607" spans="1:25" s="66" customFormat="1" ht="10.5">
      <c r="A607" s="43"/>
      <c r="B607" s="16"/>
      <c r="C607" s="16"/>
      <c r="D607" s="18"/>
      <c r="E607" s="17" t="s">
        <v>387</v>
      </c>
      <c r="F607" s="16" t="s">
        <v>386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f t="shared" si="38"/>
        <v>0</v>
      </c>
      <c r="Q607" s="18">
        <f t="shared" si="39"/>
        <v>0</v>
      </c>
      <c r="R607" s="18">
        <f t="shared" si="40"/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98"/>
    </row>
    <row r="608" spans="1:25" s="66" customFormat="1" ht="21.75" customHeight="1">
      <c r="A608" s="43"/>
      <c r="B608" s="16"/>
      <c r="C608" s="16"/>
      <c r="D608" s="18"/>
      <c r="E608" s="67" t="s">
        <v>609</v>
      </c>
      <c r="F608" s="24"/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f t="shared" si="38"/>
        <v>0</v>
      </c>
      <c r="Q608" s="18">
        <f t="shared" si="39"/>
        <v>0</v>
      </c>
      <c r="R608" s="18">
        <f t="shared" si="40"/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98"/>
    </row>
    <row r="609" spans="1:25" s="66" customFormat="1" ht="10.5">
      <c r="A609" s="43"/>
      <c r="B609" s="16"/>
      <c r="C609" s="16"/>
      <c r="D609" s="18"/>
      <c r="E609" s="17" t="s">
        <v>384</v>
      </c>
      <c r="F609" s="16" t="s">
        <v>385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f t="shared" si="38"/>
        <v>0</v>
      </c>
      <c r="Q609" s="18">
        <f t="shared" si="39"/>
        <v>0</v>
      </c>
      <c r="R609" s="18">
        <f t="shared" si="40"/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98"/>
    </row>
    <row r="610" spans="1:25" s="66" customFormat="1" ht="10.5">
      <c r="A610" s="43"/>
      <c r="B610" s="16"/>
      <c r="C610" s="16"/>
      <c r="D610" s="18"/>
      <c r="E610" s="17" t="s">
        <v>397</v>
      </c>
      <c r="F610" s="16" t="s">
        <v>396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f t="shared" si="38"/>
        <v>0</v>
      </c>
      <c r="Q610" s="18">
        <f t="shared" si="39"/>
        <v>0</v>
      </c>
      <c r="R610" s="18">
        <f t="shared" si="40"/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98"/>
    </row>
    <row r="611" spans="1:25" s="66" customFormat="1" ht="10.5">
      <c r="A611" s="43"/>
      <c r="B611" s="16"/>
      <c r="C611" s="16"/>
      <c r="D611" s="18"/>
      <c r="E611" s="17" t="s">
        <v>422</v>
      </c>
      <c r="F611" s="16" t="s">
        <v>423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f t="shared" si="38"/>
        <v>0</v>
      </c>
      <c r="Q611" s="18">
        <f t="shared" si="39"/>
        <v>0</v>
      </c>
      <c r="R611" s="18">
        <f t="shared" si="40"/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98"/>
    </row>
    <row r="612" spans="1:25" s="66" customFormat="1" ht="24.75" customHeight="1">
      <c r="A612" s="43"/>
      <c r="B612" s="16"/>
      <c r="C612" s="16"/>
      <c r="D612" s="18"/>
      <c r="E612" s="67" t="s">
        <v>610</v>
      </c>
      <c r="F612" s="24"/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f t="shared" si="38"/>
        <v>0</v>
      </c>
      <c r="Q612" s="18">
        <f t="shared" si="39"/>
        <v>0</v>
      </c>
      <c r="R612" s="18">
        <f t="shared" si="40"/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98"/>
    </row>
    <row r="613" spans="1:25" s="66" customFormat="1" ht="10.5">
      <c r="A613" s="43"/>
      <c r="B613" s="16"/>
      <c r="C613" s="16"/>
      <c r="D613" s="18"/>
      <c r="E613" s="17" t="s">
        <v>414</v>
      </c>
      <c r="F613" s="16" t="s">
        <v>415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f t="shared" si="38"/>
        <v>0</v>
      </c>
      <c r="Q613" s="18">
        <f t="shared" si="39"/>
        <v>0</v>
      </c>
      <c r="R613" s="18">
        <f t="shared" si="40"/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98"/>
    </row>
    <row r="614" spans="1:25" s="66" customFormat="1" ht="10.5">
      <c r="A614" s="43"/>
      <c r="B614" s="16"/>
      <c r="C614" s="16"/>
      <c r="D614" s="18"/>
      <c r="E614" s="17" t="s">
        <v>422</v>
      </c>
      <c r="F614" s="16" t="s">
        <v>423</v>
      </c>
      <c r="G614" s="62"/>
      <c r="H614" s="62"/>
      <c r="I614" s="62"/>
      <c r="J614" s="62"/>
      <c r="K614" s="62"/>
      <c r="L614" s="62"/>
      <c r="M614" s="62"/>
      <c r="N614" s="62"/>
      <c r="O614" s="62"/>
      <c r="P614" s="18">
        <f t="shared" si="38"/>
        <v>0</v>
      </c>
      <c r="Q614" s="18">
        <f t="shared" si="39"/>
        <v>0</v>
      </c>
      <c r="R614" s="18">
        <f t="shared" si="40"/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98"/>
    </row>
    <row r="615" spans="1:25" s="66" customFormat="1" ht="42.75" customHeight="1">
      <c r="A615" s="43"/>
      <c r="B615" s="16"/>
      <c r="C615" s="16"/>
      <c r="D615" s="18"/>
      <c r="E615" s="67" t="s">
        <v>611</v>
      </c>
      <c r="F615" s="24"/>
      <c r="G615" s="62">
        <v>4370</v>
      </c>
      <c r="H615" s="62">
        <v>4370</v>
      </c>
      <c r="I615" s="18">
        <v>0</v>
      </c>
      <c r="J615" s="62">
        <v>5140</v>
      </c>
      <c r="K615" s="62">
        <v>5140</v>
      </c>
      <c r="L615" s="62">
        <v>0</v>
      </c>
      <c r="M615" s="62">
        <v>6500</v>
      </c>
      <c r="N615" s="62">
        <v>6500</v>
      </c>
      <c r="O615" s="62">
        <v>0</v>
      </c>
      <c r="P615" s="18">
        <f t="shared" si="38"/>
        <v>1360</v>
      </c>
      <c r="Q615" s="18">
        <f t="shared" si="39"/>
        <v>1360</v>
      </c>
      <c r="R615" s="18">
        <f t="shared" si="40"/>
        <v>0</v>
      </c>
      <c r="S615" s="62">
        <v>6200</v>
      </c>
      <c r="T615" s="62">
        <v>6200</v>
      </c>
      <c r="U615" s="62">
        <v>0</v>
      </c>
      <c r="V615" s="62">
        <v>6200</v>
      </c>
      <c r="W615" s="62">
        <v>6200</v>
      </c>
      <c r="X615" s="62">
        <v>0</v>
      </c>
      <c r="Y615" s="98"/>
    </row>
    <row r="616" spans="1:25" s="66" customFormat="1" ht="10.5">
      <c r="A616" s="43"/>
      <c r="B616" s="16"/>
      <c r="C616" s="16"/>
      <c r="D616" s="18"/>
      <c r="E616" s="17" t="s">
        <v>367</v>
      </c>
      <c r="F616" s="16" t="s">
        <v>366</v>
      </c>
      <c r="G616" s="62">
        <v>2640</v>
      </c>
      <c r="H616" s="62">
        <v>2640</v>
      </c>
      <c r="I616" s="18">
        <v>0</v>
      </c>
      <c r="J616" s="62">
        <v>2640</v>
      </c>
      <c r="K616" s="62">
        <v>2640</v>
      </c>
      <c r="L616" s="62">
        <v>0</v>
      </c>
      <c r="M616" s="62">
        <v>3000</v>
      </c>
      <c r="N616" s="62">
        <v>3000</v>
      </c>
      <c r="O616" s="62">
        <v>0</v>
      </c>
      <c r="P616" s="18">
        <f t="shared" si="38"/>
        <v>360</v>
      </c>
      <c r="Q616" s="18">
        <f t="shared" si="39"/>
        <v>360</v>
      </c>
      <c r="R616" s="18">
        <f t="shared" si="40"/>
        <v>0</v>
      </c>
      <c r="S616" s="62">
        <v>3200</v>
      </c>
      <c r="T616" s="62">
        <v>3200</v>
      </c>
      <c r="U616" s="62">
        <v>0</v>
      </c>
      <c r="V616" s="62">
        <v>3200</v>
      </c>
      <c r="W616" s="62">
        <v>3200</v>
      </c>
      <c r="X616" s="62">
        <v>0</v>
      </c>
      <c r="Y616" s="98"/>
    </row>
    <row r="617" spans="1:25" s="66" customFormat="1" ht="10.5">
      <c r="A617" s="43"/>
      <c r="B617" s="16"/>
      <c r="C617" s="16"/>
      <c r="D617" s="18"/>
      <c r="E617" s="17" t="s">
        <v>384</v>
      </c>
      <c r="F617" s="16" t="s">
        <v>385</v>
      </c>
      <c r="G617" s="18">
        <v>0</v>
      </c>
      <c r="H617" s="18">
        <v>0</v>
      </c>
      <c r="I617" s="18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18">
        <f t="shared" si="38"/>
        <v>0</v>
      </c>
      <c r="Q617" s="18">
        <f t="shared" si="39"/>
        <v>0</v>
      </c>
      <c r="R617" s="18">
        <f t="shared" si="40"/>
        <v>0</v>
      </c>
      <c r="S617" s="62"/>
      <c r="T617" s="62"/>
      <c r="U617" s="62"/>
      <c r="V617" s="62"/>
      <c r="W617" s="62"/>
      <c r="X617" s="62"/>
      <c r="Y617" s="98"/>
    </row>
    <row r="618" spans="1:25" s="66" customFormat="1" ht="10.5">
      <c r="A618" s="43"/>
      <c r="B618" s="16"/>
      <c r="C618" s="16"/>
      <c r="D618" s="18"/>
      <c r="E618" s="17" t="s">
        <v>397</v>
      </c>
      <c r="F618" s="16" t="s">
        <v>396</v>
      </c>
      <c r="G618" s="18">
        <v>0</v>
      </c>
      <c r="H618" s="18">
        <v>0</v>
      </c>
      <c r="I618" s="18">
        <v>0</v>
      </c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18">
        <f t="shared" si="38"/>
        <v>0</v>
      </c>
      <c r="Q618" s="18">
        <f t="shared" si="39"/>
        <v>0</v>
      </c>
      <c r="R618" s="18">
        <f t="shared" si="40"/>
        <v>0</v>
      </c>
      <c r="S618" s="62"/>
      <c r="T618" s="62"/>
      <c r="U618" s="62"/>
      <c r="V618" s="62"/>
      <c r="W618" s="62"/>
      <c r="X618" s="62"/>
      <c r="Y618" s="98"/>
    </row>
    <row r="619" spans="1:25" s="66" customFormat="1" ht="10.5">
      <c r="A619" s="43"/>
      <c r="B619" s="16"/>
      <c r="C619" s="16"/>
      <c r="D619" s="18"/>
      <c r="E619" s="17" t="s">
        <v>416</v>
      </c>
      <c r="F619" s="16" t="s">
        <v>417</v>
      </c>
      <c r="G619" s="62">
        <v>1730</v>
      </c>
      <c r="H619" s="62">
        <v>1730</v>
      </c>
      <c r="I619" s="18">
        <v>0</v>
      </c>
      <c r="J619" s="62">
        <v>2500</v>
      </c>
      <c r="K619" s="62">
        <v>2500</v>
      </c>
      <c r="L619" s="62">
        <v>0</v>
      </c>
      <c r="M619" s="62">
        <v>3500</v>
      </c>
      <c r="N619" s="62">
        <v>3500</v>
      </c>
      <c r="O619" s="62">
        <v>0</v>
      </c>
      <c r="P619" s="18">
        <f t="shared" si="38"/>
        <v>1000</v>
      </c>
      <c r="Q619" s="18">
        <f t="shared" si="39"/>
        <v>1000</v>
      </c>
      <c r="R619" s="18">
        <f t="shared" si="40"/>
        <v>0</v>
      </c>
      <c r="S619" s="62">
        <v>3000</v>
      </c>
      <c r="T619" s="62">
        <v>3000</v>
      </c>
      <c r="U619" s="62">
        <v>0</v>
      </c>
      <c r="V619" s="62">
        <v>3000</v>
      </c>
      <c r="W619" s="62">
        <v>3000</v>
      </c>
      <c r="X619" s="62">
        <v>0</v>
      </c>
      <c r="Y619" s="98"/>
    </row>
    <row r="620" spans="1:25" s="66" customFormat="1" ht="10.5">
      <c r="A620" s="43"/>
      <c r="B620" s="16"/>
      <c r="C620" s="16"/>
      <c r="D620" s="18"/>
      <c r="E620" s="17" t="s">
        <v>422</v>
      </c>
      <c r="F620" s="16" t="s">
        <v>423</v>
      </c>
      <c r="G620" s="62">
        <v>0</v>
      </c>
      <c r="H620" s="62">
        <v>0</v>
      </c>
      <c r="I620" s="18">
        <v>0</v>
      </c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v>0</v>
      </c>
      <c r="P620" s="18">
        <f t="shared" si="38"/>
        <v>0</v>
      </c>
      <c r="Q620" s="18">
        <f t="shared" si="39"/>
        <v>0</v>
      </c>
      <c r="R620" s="18">
        <f t="shared" si="40"/>
        <v>0</v>
      </c>
      <c r="S620" s="62"/>
      <c r="T620" s="62"/>
      <c r="U620" s="62"/>
      <c r="V620" s="62"/>
      <c r="W620" s="62"/>
      <c r="X620" s="62"/>
      <c r="Y620" s="98"/>
    </row>
    <row r="621" spans="1:25" s="66" customFormat="1" ht="23.25" customHeight="1">
      <c r="A621" s="43" t="s">
        <v>340</v>
      </c>
      <c r="B621" s="16" t="s">
        <v>329</v>
      </c>
      <c r="C621" s="16" t="s">
        <v>239</v>
      </c>
      <c r="D621" s="18" t="s">
        <v>181</v>
      </c>
      <c r="E621" s="67" t="s">
        <v>341</v>
      </c>
      <c r="F621" s="24"/>
      <c r="G621" s="62">
        <v>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18">
        <f t="shared" si="38"/>
        <v>0</v>
      </c>
      <c r="Q621" s="18">
        <f t="shared" si="39"/>
        <v>0</v>
      </c>
      <c r="R621" s="18">
        <f t="shared" si="40"/>
        <v>0</v>
      </c>
      <c r="S621" s="18">
        <f aca="true" t="shared" si="41" ref="S621:V623">P621-M621</f>
        <v>0</v>
      </c>
      <c r="T621" s="18">
        <f t="shared" si="41"/>
        <v>0</v>
      </c>
      <c r="U621" s="18">
        <f t="shared" si="41"/>
        <v>0</v>
      </c>
      <c r="V621" s="18">
        <f t="shared" si="41"/>
        <v>0</v>
      </c>
      <c r="W621" s="18">
        <f aca="true" t="shared" si="42" ref="W621:X623">T621-Q621</f>
        <v>0</v>
      </c>
      <c r="X621" s="18">
        <f t="shared" si="42"/>
        <v>0</v>
      </c>
      <c r="Y621" s="98"/>
    </row>
    <row r="622" spans="1:25" s="66" customFormat="1" ht="10.5">
      <c r="A622" s="43"/>
      <c r="B622" s="16"/>
      <c r="C622" s="16"/>
      <c r="D622" s="18"/>
      <c r="E622" s="17" t="s">
        <v>186</v>
      </c>
      <c r="F622" s="18"/>
      <c r="G622" s="62"/>
      <c r="H622" s="62"/>
      <c r="I622" s="62"/>
      <c r="J622" s="62"/>
      <c r="K622" s="62"/>
      <c r="L622" s="62"/>
      <c r="M622" s="62"/>
      <c r="N622" s="62"/>
      <c r="O622" s="62"/>
      <c r="P622" s="18">
        <f t="shared" si="38"/>
        <v>0</v>
      </c>
      <c r="Q622" s="18">
        <f t="shared" si="39"/>
        <v>0</v>
      </c>
      <c r="R622" s="18">
        <f t="shared" si="40"/>
        <v>0</v>
      </c>
      <c r="S622" s="18">
        <f t="shared" si="41"/>
        <v>0</v>
      </c>
      <c r="T622" s="18">
        <f t="shared" si="41"/>
        <v>0</v>
      </c>
      <c r="U622" s="18">
        <f t="shared" si="41"/>
        <v>0</v>
      </c>
      <c r="V622" s="18">
        <f t="shared" si="41"/>
        <v>0</v>
      </c>
      <c r="W622" s="18">
        <f t="shared" si="42"/>
        <v>0</v>
      </c>
      <c r="X622" s="18">
        <f t="shared" si="42"/>
        <v>0</v>
      </c>
      <c r="Y622" s="98"/>
    </row>
    <row r="623" spans="1:25" s="66" customFormat="1" ht="18">
      <c r="A623" s="43" t="s">
        <v>342</v>
      </c>
      <c r="B623" s="16" t="s">
        <v>329</v>
      </c>
      <c r="C623" s="16" t="s">
        <v>239</v>
      </c>
      <c r="D623" s="16" t="s">
        <v>208</v>
      </c>
      <c r="E623" s="17" t="s">
        <v>343</v>
      </c>
      <c r="F623" s="18"/>
      <c r="G623" s="62">
        <v>0</v>
      </c>
      <c r="H623" s="62">
        <v>0</v>
      </c>
      <c r="I623" s="62">
        <v>0</v>
      </c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2">
        <v>0</v>
      </c>
      <c r="P623" s="18">
        <f t="shared" si="38"/>
        <v>0</v>
      </c>
      <c r="Q623" s="18">
        <f t="shared" si="39"/>
        <v>0</v>
      </c>
      <c r="R623" s="18">
        <f t="shared" si="40"/>
        <v>0</v>
      </c>
      <c r="S623" s="18">
        <f t="shared" si="41"/>
        <v>0</v>
      </c>
      <c r="T623" s="18">
        <f t="shared" si="41"/>
        <v>0</v>
      </c>
      <c r="U623" s="18">
        <f t="shared" si="41"/>
        <v>0</v>
      </c>
      <c r="V623" s="18">
        <f t="shared" si="41"/>
        <v>0</v>
      </c>
      <c r="W623" s="18">
        <f t="shared" si="42"/>
        <v>0</v>
      </c>
      <c r="X623" s="18">
        <f t="shared" si="42"/>
        <v>0</v>
      </c>
      <c r="Y623" s="98"/>
    </row>
    <row r="624" spans="1:25" s="66" customFormat="1" ht="10.5">
      <c r="A624" s="43"/>
      <c r="B624" s="16"/>
      <c r="C624" s="16"/>
      <c r="D624" s="18"/>
      <c r="E624" s="17" t="s">
        <v>5</v>
      </c>
      <c r="F624" s="18"/>
      <c r="G624" s="62"/>
      <c r="H624" s="62"/>
      <c r="I624" s="62"/>
      <c r="J624" s="62"/>
      <c r="K624" s="62"/>
      <c r="L624" s="62"/>
      <c r="M624" s="62"/>
      <c r="N624" s="62"/>
      <c r="O624" s="62"/>
      <c r="P624" s="18">
        <f t="shared" si="38"/>
        <v>0</v>
      </c>
      <c r="Q624" s="18">
        <f t="shared" si="39"/>
        <v>0</v>
      </c>
      <c r="R624" s="18"/>
      <c r="S624" s="18"/>
      <c r="T624" s="18"/>
      <c r="U624" s="18"/>
      <c r="V624" s="18"/>
      <c r="W624" s="18"/>
      <c r="X624" s="18"/>
      <c r="Y624" s="98"/>
    </row>
    <row r="625" spans="1:25" s="66" customFormat="1" ht="37.5" customHeight="1">
      <c r="A625" s="43"/>
      <c r="B625" s="16"/>
      <c r="C625" s="16"/>
      <c r="D625" s="18"/>
      <c r="E625" s="67" t="s">
        <v>612</v>
      </c>
      <c r="F625" s="24"/>
      <c r="G625" s="62">
        <v>0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2">
        <v>0</v>
      </c>
      <c r="P625" s="18">
        <f t="shared" si="38"/>
        <v>0</v>
      </c>
      <c r="Q625" s="18">
        <f t="shared" si="39"/>
        <v>0</v>
      </c>
      <c r="R625" s="18">
        <f t="shared" si="40"/>
        <v>0</v>
      </c>
      <c r="S625" s="18">
        <f aca="true" t="shared" si="43" ref="S625:V628">P625-M625</f>
        <v>0</v>
      </c>
      <c r="T625" s="18">
        <f t="shared" si="43"/>
        <v>0</v>
      </c>
      <c r="U625" s="18">
        <f t="shared" si="43"/>
        <v>0</v>
      </c>
      <c r="V625" s="18">
        <f t="shared" si="43"/>
        <v>0</v>
      </c>
      <c r="W625" s="18">
        <f aca="true" t="shared" si="44" ref="W625:X628">T625-Q625</f>
        <v>0</v>
      </c>
      <c r="X625" s="18">
        <f t="shared" si="44"/>
        <v>0</v>
      </c>
      <c r="Y625" s="98"/>
    </row>
    <row r="626" spans="1:25" s="66" customFormat="1" ht="10.5">
      <c r="A626" s="43"/>
      <c r="B626" s="16"/>
      <c r="C626" s="16"/>
      <c r="D626" s="18"/>
      <c r="E626" s="17" t="s">
        <v>416</v>
      </c>
      <c r="F626" s="16" t="s">
        <v>417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2">
        <v>0</v>
      </c>
      <c r="P626" s="18">
        <f t="shared" si="38"/>
        <v>0</v>
      </c>
      <c r="Q626" s="18">
        <f t="shared" si="39"/>
        <v>0</v>
      </c>
      <c r="R626" s="18">
        <f t="shared" si="40"/>
        <v>0</v>
      </c>
      <c r="S626" s="18">
        <f t="shared" si="43"/>
        <v>0</v>
      </c>
      <c r="T626" s="18">
        <f t="shared" si="43"/>
        <v>0</v>
      </c>
      <c r="U626" s="18">
        <f t="shared" si="43"/>
        <v>0</v>
      </c>
      <c r="V626" s="18">
        <f t="shared" si="43"/>
        <v>0</v>
      </c>
      <c r="W626" s="18">
        <f t="shared" si="44"/>
        <v>0</v>
      </c>
      <c r="X626" s="18">
        <f t="shared" si="44"/>
        <v>0</v>
      </c>
      <c r="Y626" s="98"/>
    </row>
    <row r="627" spans="1:25" s="66" customFormat="1" ht="10.5">
      <c r="A627" s="43"/>
      <c r="B627" s="16"/>
      <c r="C627" s="16"/>
      <c r="D627" s="18"/>
      <c r="E627" s="67" t="s">
        <v>613</v>
      </c>
      <c r="F627" s="24"/>
      <c r="G627" s="62">
        <v>0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2">
        <v>0</v>
      </c>
      <c r="P627" s="18">
        <f t="shared" si="38"/>
        <v>0</v>
      </c>
      <c r="Q627" s="18">
        <f t="shared" si="39"/>
        <v>0</v>
      </c>
      <c r="R627" s="18">
        <f t="shared" si="40"/>
        <v>0</v>
      </c>
      <c r="S627" s="18">
        <f t="shared" si="43"/>
        <v>0</v>
      </c>
      <c r="T627" s="18">
        <f t="shared" si="43"/>
        <v>0</v>
      </c>
      <c r="U627" s="18">
        <f t="shared" si="43"/>
        <v>0</v>
      </c>
      <c r="V627" s="18">
        <f t="shared" si="43"/>
        <v>0</v>
      </c>
      <c r="W627" s="18">
        <f t="shared" si="44"/>
        <v>0</v>
      </c>
      <c r="X627" s="18">
        <f t="shared" si="44"/>
        <v>0</v>
      </c>
      <c r="Y627" s="98"/>
    </row>
    <row r="628" spans="1:25" s="66" customFormat="1" ht="10.5">
      <c r="A628" s="43"/>
      <c r="B628" s="16"/>
      <c r="C628" s="16"/>
      <c r="D628" s="18"/>
      <c r="E628" s="17" t="s">
        <v>365</v>
      </c>
      <c r="F628" s="16" t="s">
        <v>364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v>0</v>
      </c>
      <c r="P628" s="18">
        <f t="shared" si="38"/>
        <v>0</v>
      </c>
      <c r="Q628" s="18">
        <f t="shared" si="39"/>
        <v>0</v>
      </c>
      <c r="R628" s="18">
        <f t="shared" si="40"/>
        <v>0</v>
      </c>
      <c r="S628" s="18">
        <f t="shared" si="43"/>
        <v>0</v>
      </c>
      <c r="T628" s="18">
        <f t="shared" si="43"/>
        <v>0</v>
      </c>
      <c r="U628" s="18">
        <f t="shared" si="43"/>
        <v>0</v>
      </c>
      <c r="V628" s="18">
        <f t="shared" si="43"/>
        <v>0</v>
      </c>
      <c r="W628" s="18">
        <f t="shared" si="44"/>
        <v>0</v>
      </c>
      <c r="X628" s="18">
        <f t="shared" si="44"/>
        <v>0</v>
      </c>
      <c r="Y628" s="98"/>
    </row>
    <row r="629" spans="1:25" s="66" customFormat="1" ht="21.75" customHeight="1">
      <c r="A629" s="43" t="s">
        <v>344</v>
      </c>
      <c r="B629" s="16" t="s">
        <v>345</v>
      </c>
      <c r="C629" s="16" t="s">
        <v>181</v>
      </c>
      <c r="D629" s="18" t="s">
        <v>181</v>
      </c>
      <c r="E629" s="67" t="s">
        <v>346</v>
      </c>
      <c r="F629" s="24"/>
      <c r="G629" s="62">
        <v>0</v>
      </c>
      <c r="H629" s="62">
        <v>0</v>
      </c>
      <c r="I629" s="62">
        <v>0</v>
      </c>
      <c r="J629" s="62">
        <v>0</v>
      </c>
      <c r="K629" s="62">
        <v>62514.5</v>
      </c>
      <c r="L629" s="62">
        <v>0</v>
      </c>
      <c r="M629" s="62">
        <v>0</v>
      </c>
      <c r="N629" s="62">
        <v>31258.8</v>
      </c>
      <c r="O629" s="62">
        <v>0</v>
      </c>
      <c r="P629" s="18">
        <f t="shared" si="38"/>
        <v>0</v>
      </c>
      <c r="Q629" s="18">
        <f t="shared" si="39"/>
        <v>-31255.7</v>
      </c>
      <c r="R629" s="18">
        <f t="shared" si="40"/>
        <v>0</v>
      </c>
      <c r="S629" s="62">
        <v>0</v>
      </c>
      <c r="T629" s="62">
        <v>32872</v>
      </c>
      <c r="U629" s="62">
        <v>0</v>
      </c>
      <c r="V629" s="62">
        <v>0</v>
      </c>
      <c r="W629" s="62">
        <v>69412.4</v>
      </c>
      <c r="X629" s="62">
        <v>0</v>
      </c>
      <c r="Y629" s="98"/>
    </row>
    <row r="630" spans="1:25" s="66" customFormat="1" ht="10.5">
      <c r="A630" s="43"/>
      <c r="B630" s="16"/>
      <c r="C630" s="16"/>
      <c r="D630" s="18"/>
      <c r="E630" s="17" t="s">
        <v>5</v>
      </c>
      <c r="F630" s="18"/>
      <c r="G630" s="62"/>
      <c r="H630" s="62"/>
      <c r="I630" s="62"/>
      <c r="J630" s="62"/>
      <c r="K630" s="62"/>
      <c r="L630" s="62"/>
      <c r="M630" s="62"/>
      <c r="N630" s="62"/>
      <c r="O630" s="62"/>
      <c r="P630" s="18">
        <f t="shared" si="38"/>
        <v>0</v>
      </c>
      <c r="Q630" s="18">
        <f t="shared" si="39"/>
        <v>0</v>
      </c>
      <c r="R630" s="18">
        <f t="shared" si="40"/>
        <v>0</v>
      </c>
      <c r="S630" s="62"/>
      <c r="T630" s="62">
        <v>32872</v>
      </c>
      <c r="U630" s="62"/>
      <c r="V630" s="62"/>
      <c r="W630" s="62">
        <v>69412.4</v>
      </c>
      <c r="X630" s="62"/>
      <c r="Y630" s="98"/>
    </row>
    <row r="631" spans="1:25" s="66" customFormat="1" ht="20.25" customHeight="1">
      <c r="A631" s="43" t="s">
        <v>347</v>
      </c>
      <c r="B631" s="16" t="s">
        <v>345</v>
      </c>
      <c r="C631" s="16" t="s">
        <v>184</v>
      </c>
      <c r="D631" s="18" t="s">
        <v>181</v>
      </c>
      <c r="E631" s="67" t="s">
        <v>348</v>
      </c>
      <c r="F631" s="24"/>
      <c r="G631" s="62">
        <v>0</v>
      </c>
      <c r="H631" s="62">
        <v>0</v>
      </c>
      <c r="I631" s="62">
        <v>0</v>
      </c>
      <c r="J631" s="62">
        <v>0</v>
      </c>
      <c r="K631" s="62">
        <v>62514.5</v>
      </c>
      <c r="L631" s="62">
        <v>0</v>
      </c>
      <c r="M631" s="62">
        <v>0</v>
      </c>
      <c r="N631" s="62">
        <v>31258.8</v>
      </c>
      <c r="O631" s="62">
        <v>0</v>
      </c>
      <c r="P631" s="18">
        <f t="shared" si="38"/>
        <v>0</v>
      </c>
      <c r="Q631" s="18">
        <f t="shared" si="39"/>
        <v>-31255.7</v>
      </c>
      <c r="R631" s="18">
        <f t="shared" si="40"/>
        <v>0</v>
      </c>
      <c r="S631" s="62">
        <v>0</v>
      </c>
      <c r="T631" s="62">
        <v>32872</v>
      </c>
      <c r="U631" s="62">
        <v>0</v>
      </c>
      <c r="V631" s="62">
        <v>0</v>
      </c>
      <c r="W631" s="62">
        <v>69412.4</v>
      </c>
      <c r="X631" s="62">
        <v>0</v>
      </c>
      <c r="Y631" s="98"/>
    </row>
    <row r="632" spans="1:25" s="66" customFormat="1" ht="10.5">
      <c r="A632" s="43"/>
      <c r="B632" s="16"/>
      <c r="C632" s="16"/>
      <c r="D632" s="18"/>
      <c r="E632" s="17" t="s">
        <v>186</v>
      </c>
      <c r="F632" s="18"/>
      <c r="G632" s="62"/>
      <c r="H632" s="62"/>
      <c r="I632" s="62"/>
      <c r="J632" s="62">
        <v>0</v>
      </c>
      <c r="K632" s="62">
        <v>62514.5</v>
      </c>
      <c r="L632" s="62">
        <v>0</v>
      </c>
      <c r="M632" s="62">
        <v>0</v>
      </c>
      <c r="N632" s="62">
        <v>31258.8</v>
      </c>
      <c r="O632" s="62">
        <v>0</v>
      </c>
      <c r="P632" s="18">
        <f t="shared" si="38"/>
        <v>0</v>
      </c>
      <c r="Q632" s="18">
        <f t="shared" si="39"/>
        <v>-31255.7</v>
      </c>
      <c r="R632" s="18">
        <f t="shared" si="40"/>
        <v>0</v>
      </c>
      <c r="S632" s="62">
        <v>0</v>
      </c>
      <c r="T632" s="62"/>
      <c r="U632" s="62"/>
      <c r="V632" s="62">
        <v>0</v>
      </c>
      <c r="W632" s="62"/>
      <c r="X632" s="62"/>
      <c r="Y632" s="98"/>
    </row>
    <row r="633" spans="1:25" s="66" customFormat="1" ht="10.5">
      <c r="A633" s="43" t="s">
        <v>349</v>
      </c>
      <c r="B633" s="16" t="s">
        <v>345</v>
      </c>
      <c r="C633" s="16" t="s">
        <v>184</v>
      </c>
      <c r="D633" s="16" t="s">
        <v>208</v>
      </c>
      <c r="E633" s="17" t="s">
        <v>350</v>
      </c>
      <c r="F633" s="18"/>
      <c r="G633" s="62">
        <v>0</v>
      </c>
      <c r="H633" s="62">
        <v>0</v>
      </c>
      <c r="I633" s="62">
        <v>0</v>
      </c>
      <c r="J633" s="62">
        <v>0</v>
      </c>
      <c r="K633" s="62">
        <v>0</v>
      </c>
      <c r="L633" s="62">
        <v>0</v>
      </c>
      <c r="M633" s="62">
        <v>0</v>
      </c>
      <c r="N633" s="62">
        <v>0</v>
      </c>
      <c r="O633" s="62"/>
      <c r="P633" s="18">
        <f t="shared" si="38"/>
        <v>0</v>
      </c>
      <c r="Q633" s="18">
        <f t="shared" si="39"/>
        <v>0</v>
      </c>
      <c r="R633" s="18">
        <f t="shared" si="40"/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0</v>
      </c>
      <c r="Y633" s="98"/>
    </row>
    <row r="634" spans="1:25" s="66" customFormat="1" ht="10.5">
      <c r="A634" s="43"/>
      <c r="B634" s="16"/>
      <c r="C634" s="16"/>
      <c r="D634" s="18"/>
      <c r="E634" s="17" t="s">
        <v>5</v>
      </c>
      <c r="F634" s="18"/>
      <c r="G634" s="62"/>
      <c r="H634" s="62"/>
      <c r="I634" s="62"/>
      <c r="J634" s="62"/>
      <c r="K634" s="62"/>
      <c r="L634" s="62"/>
      <c r="M634" s="62"/>
      <c r="N634" s="62"/>
      <c r="O634" s="62"/>
      <c r="P634" s="18">
        <f t="shared" si="38"/>
        <v>0</v>
      </c>
      <c r="Q634" s="18">
        <f t="shared" si="39"/>
        <v>0</v>
      </c>
      <c r="R634" s="18">
        <f t="shared" si="40"/>
        <v>0</v>
      </c>
      <c r="S634" s="62"/>
      <c r="T634" s="62"/>
      <c r="U634" s="62"/>
      <c r="V634" s="62"/>
      <c r="W634" s="62"/>
      <c r="X634" s="62"/>
      <c r="Y634" s="98"/>
    </row>
    <row r="635" spans="1:25" s="66" customFormat="1" ht="10.5">
      <c r="A635" s="43"/>
      <c r="B635" s="16"/>
      <c r="C635" s="16"/>
      <c r="D635" s="18"/>
      <c r="E635" s="17" t="s">
        <v>424</v>
      </c>
      <c r="F635" s="18" t="s">
        <v>425</v>
      </c>
      <c r="G635" s="62">
        <v>0</v>
      </c>
      <c r="H635" s="62">
        <v>0</v>
      </c>
      <c r="I635" s="62">
        <v>0</v>
      </c>
      <c r="J635" s="62">
        <v>0</v>
      </c>
      <c r="K635" s="62">
        <v>62514.5</v>
      </c>
      <c r="L635" s="62">
        <v>0</v>
      </c>
      <c r="M635" s="62">
        <v>0</v>
      </c>
      <c r="N635" s="62">
        <v>31258.8</v>
      </c>
      <c r="O635" s="62">
        <v>0</v>
      </c>
      <c r="P635" s="18">
        <f t="shared" si="38"/>
        <v>0</v>
      </c>
      <c r="Q635" s="18">
        <f t="shared" si="39"/>
        <v>-31255.7</v>
      </c>
      <c r="R635" s="18">
        <f t="shared" si="40"/>
        <v>0</v>
      </c>
      <c r="S635" s="62">
        <v>0</v>
      </c>
      <c r="T635" s="62">
        <v>32872</v>
      </c>
      <c r="U635" s="62">
        <v>0</v>
      </c>
      <c r="V635" s="62">
        <v>0</v>
      </c>
      <c r="W635" s="62">
        <v>69412.4</v>
      </c>
      <c r="X635" s="62">
        <v>0</v>
      </c>
      <c r="Y635" s="98"/>
    </row>
    <row r="636" spans="1:25" s="66" customFormat="1" ht="11.25" thickBot="1">
      <c r="A636" s="97"/>
      <c r="B636" s="101"/>
      <c r="C636" s="101"/>
      <c r="D636" s="99"/>
      <c r="E636" s="108" t="s">
        <v>614</v>
      </c>
      <c r="F636" s="101" t="s">
        <v>353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09">
        <v>0</v>
      </c>
      <c r="Q636" s="109">
        <v>0</v>
      </c>
      <c r="R636" s="109">
        <v>0</v>
      </c>
      <c r="S636" s="109">
        <v>0</v>
      </c>
      <c r="T636" s="109">
        <v>0</v>
      </c>
      <c r="U636" s="109">
        <v>0</v>
      </c>
      <c r="V636" s="109">
        <v>0</v>
      </c>
      <c r="W636" s="109">
        <v>0</v>
      </c>
      <c r="X636" s="109">
        <v>0</v>
      </c>
      <c r="Y636" s="102"/>
    </row>
  </sheetData>
  <sheetProtection/>
  <mergeCells count="27">
    <mergeCell ref="V2:Y2"/>
    <mergeCell ref="M7:M8"/>
    <mergeCell ref="N7:O7"/>
    <mergeCell ref="S7:S8"/>
    <mergeCell ref="T7:U7"/>
    <mergeCell ref="V7:V8"/>
    <mergeCell ref="Q7:R7"/>
    <mergeCell ref="Y7:Y8"/>
    <mergeCell ref="M6:O6"/>
    <mergeCell ref="S6:U6"/>
    <mergeCell ref="E6:E8"/>
    <mergeCell ref="A6:A8"/>
    <mergeCell ref="B6:B8"/>
    <mergeCell ref="C6:C8"/>
    <mergeCell ref="D6:D8"/>
    <mergeCell ref="P6:R6"/>
    <mergeCell ref="P7:P8"/>
    <mergeCell ref="A4:Y4"/>
    <mergeCell ref="V6:X6"/>
    <mergeCell ref="G6:I6"/>
    <mergeCell ref="J6:L6"/>
    <mergeCell ref="G7:G8"/>
    <mergeCell ref="H7:I7"/>
    <mergeCell ref="J7:J8"/>
    <mergeCell ref="K7:L7"/>
    <mergeCell ref="F6:F8"/>
    <mergeCell ref="W7:X7"/>
  </mergeCells>
  <printOptions/>
  <pageMargins left="0.236220472440945" right="0.236220472440945" top="0.15748031496063" bottom="0.354330708661417" header="0.118110236220472" footer="0.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2023-10-13T08:51:48Z</cp:lastPrinted>
  <dcterms:created xsi:type="dcterms:W3CDTF">2022-06-16T10:33:45Z</dcterms:created>
  <dcterms:modified xsi:type="dcterms:W3CDTF">2023-10-13T08:51:50Z</dcterms:modified>
  <cp:category/>
  <cp:version/>
  <cp:contentType/>
  <cp:contentStatus/>
</cp:coreProperties>
</file>