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221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<sst xmlns="http://schemas.openxmlformats.org/spreadsheetml/2006/main" count="3271" uniqueCount="794">
  <si>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</si>
  <si>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</si>
  <si>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</si>
  <si>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</si>
  <si>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</si>
  <si>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</si>
  <si>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</si>
  <si>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</si>
  <si>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</si>
  <si>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</si>
  <si>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</si>
  <si>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</si>
  <si>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</si>
  <si>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</si>
  <si>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</si>
  <si>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</si>
  <si>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</si>
  <si>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</si>
  <si>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</si>
  <si>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</si>
  <si>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</si>
  <si>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</si>
  <si>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</si>
  <si>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</si>
  <si>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</si>
  <si>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</si>
  <si>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</si>
  <si>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</si>
  <si>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</si>
  <si>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</si>
  <si>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</si>
  <si>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</si>
  <si>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</si>
  <si>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</si>
  <si>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</si>
  <si>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</si>
  <si>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</si>
  <si>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</si>
  <si>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</si>
  <si>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</si>
  <si>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</si>
  <si>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</si>
  <si>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</si>
  <si>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</si>
  <si>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</si>
  <si>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</si>
  <si>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</si>
  <si>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</si>
  <si>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</si>
  <si>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</si>
  <si>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</si>
  <si>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</si>
  <si>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</si>
  <si>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</si>
  <si>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</si>
  <si>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</si>
  <si>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</si>
  <si>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</si>
  <si>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</si>
  <si>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</si>
  <si>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</si>
  <si>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</si>
  <si>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</si>
  <si>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</si>
  <si>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</si>
  <si>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</si>
  <si>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</si>
  <si>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</si>
  <si>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</si>
  <si>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</si>
  <si>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</si>
  <si>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</si>
  <si>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</si>
  <si>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</si>
  <si>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</si>
  <si>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</si>
  <si>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</si>
  <si>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</si>
  <si>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</si>
  <si>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</si>
  <si>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</si>
  <si>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</si>
  <si>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</si>
  <si>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</si>
  <si>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</si>
  <si>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</si>
  <si>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</si>
  <si>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</si>
  <si>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</si>
  <si>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</si>
  <si>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</si>
  <si>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</si>
  <si>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</si>
  <si>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</si>
  <si>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</si>
  <si>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</si>
  <si>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</si>
  <si>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</si>
  <si>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</si>
  <si>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</si>
  <si>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</si>
  <si>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</si>
  <si>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</si>
  <si>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</si>
  <si>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</si>
  <si>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</si>
  <si>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</si>
  <si>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</si>
  <si>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</si>
  <si>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</si>
  <si>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</si>
  <si>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</si>
  <si>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</si>
  <si>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</si>
  <si>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</si>
  <si>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</si>
  <si>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</si>
  <si>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</si>
  <si>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</si>
  <si>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</si>
  <si>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</si>
  <si>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</si>
  <si>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</si>
  <si>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</si>
  <si>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</si>
  <si>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</si>
  <si>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</si>
  <si>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</si>
  <si>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</si>
  <si>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</si>
  <si>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</si>
  <si>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</si>
  <si>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</si>
  <si>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</si>
  <si>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</si>
  <si>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</si>
  <si>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</si>
  <si>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</si>
  <si>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</si>
  <si>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</si>
  <si>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</si>
  <si>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</si>
  <si>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</si>
  <si>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</si>
  <si>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</si>
  <si>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</si>
  <si>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</si>
  <si>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</si>
  <si>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</si>
  <si>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</si>
  <si>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</si>
  <si>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</si>
  <si>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</si>
  <si>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</si>
  <si>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</si>
  <si>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</si>
  <si>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</si>
  <si>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</si>
  <si>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</si>
  <si>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</si>
  <si>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</si>
  <si>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</si>
  <si>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</si>
  <si>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</si>
  <si>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</si>
  <si>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</si>
  <si>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</si>
  <si>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</si>
  <si>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</si>
  <si>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</si>
  <si>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</si>
  <si>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</si>
  <si>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</si>
  <si>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</si>
  <si>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</si>
  <si>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</si>
  <si>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</si>
  <si>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</si>
  <si>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</si>
  <si>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</si>
  <si>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</si>
  <si>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</si>
  <si>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</si>
  <si>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</si>
  <si>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</si>
  <si>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</si>
  <si>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</si>
  <si>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</si>
  <si>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</si>
  <si>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</si>
  <si>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</si>
  <si>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</si>
  <si>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</si>
  <si>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</si>
  <si>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</si>
  <si>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</si>
  <si>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</si>
  <si>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</si>
  <si>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</si>
  <si>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</si>
  <si>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</si>
  <si>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</si>
  <si>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</si>
  <si>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</si>
  <si>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</si>
  <si>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</si>
  <si>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</si>
  <si>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</si>
  <si>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</si>
  <si>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</si>
  <si>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</si>
  <si>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</si>
  <si>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</si>
  <si>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</si>
  <si>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</si>
  <si>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</si>
  <si>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</si>
  <si>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</si>
  <si>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</si>
  <si>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</si>
  <si>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</si>
  <si>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</si>
  <si>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</si>
  <si>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</si>
  <si>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</si>
  <si>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</si>
  <si>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</si>
  <si>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</si>
  <si>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</si>
  <si>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</si>
  <si>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</si>
  <si>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</si>
  <si>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</si>
  <si>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</si>
  <si>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</si>
  <si>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</si>
  <si>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</si>
  <si>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</si>
  <si>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</si>
  <si>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</si>
  <si>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</si>
  <si>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</si>
  <si>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</si>
  <si>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</si>
  <si>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</si>
  <si>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</si>
  <si>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</si>
  <si>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</si>
  <si>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</si>
  <si>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</si>
  <si>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</si>
  <si>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</si>
  <si>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</si>
  <si>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</si>
  <si>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</si>
  <si>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</si>
  <si>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</si>
  <si>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</si>
  <si>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</si>
  <si>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</si>
  <si>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</si>
  <si>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</si>
  <si>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</si>
  <si>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</si>
  <si>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</si>
  <si>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</si>
  <si>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</si>
  <si>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</si>
  <si>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</si>
  <si>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</si>
  <si>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</si>
  <si>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</si>
  <si>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</si>
  <si>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</si>
  <si>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</si>
  <si>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</si>
  <si>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</si>
  <si>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</si>
  <si>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</si>
  <si>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</si>
  <si>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</si>
  <si>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</si>
  <si>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</si>
  <si>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</si>
  <si>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</si>
  <si>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</si>
  <si>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</si>
  <si>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</si>
  <si>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</si>
  <si>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</si>
  <si>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</si>
  <si>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</si>
  <si>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</si>
  <si>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</si>
  <si>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2711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</si>
  <si>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</si>
  <si>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</si>
  <si>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</si>
  <si>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</si>
  <si>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</si>
  <si>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</si>
  <si>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</si>
  <si>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</si>
  <si>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</si>
  <si>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</si>
  <si>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</si>
  <si>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</si>
  <si>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</si>
  <si>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</si>
  <si>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</si>
  <si>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</si>
  <si>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</si>
  <si>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</si>
  <si>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</si>
  <si>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</si>
  <si>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</si>
  <si>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</si>
  <si>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</si>
  <si>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</si>
  <si>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</si>
  <si>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</si>
  <si>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</si>
  <si>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</si>
  <si>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</si>
  <si>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</si>
  <si>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</si>
  <si>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</si>
  <si>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</si>
  <si>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</si>
  <si>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</si>
  <si>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</si>
  <si>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</si>
  <si>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</si>
  <si>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</si>
  <si>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</si>
  <si>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</si>
  <si>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</si>
  <si>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</si>
  <si>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</si>
  <si>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</si>
  <si>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</si>
  <si>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</si>
  <si>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</si>
  <si>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</si>
  <si>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</si>
  <si>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</si>
  <si>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</si>
  <si>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</si>
  <si>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</si>
  <si>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</si>
  <si>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</si>
  <si>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</si>
  <si>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</si>
  <si>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</si>
  <si>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</si>
  <si>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</si>
  <si>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</si>
  <si>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</si>
  <si>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</si>
  <si>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</si>
  <si>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</si>
  <si>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</si>
  <si>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</si>
  <si>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</si>
  <si>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</si>
  <si>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</si>
  <si>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</si>
  <si>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</si>
  <si>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</si>
  <si>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</si>
  <si>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</si>
  <si>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</si>
  <si>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</si>
  <si>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</si>
  <si>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</si>
  <si>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</si>
  <si>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</si>
  <si>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</si>
  <si>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</si>
  <si>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</si>
  <si>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</si>
  <si>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</si>
  <si>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</si>
  <si>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</si>
  <si>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</si>
  <si>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</si>
  <si>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</si>
  <si>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</si>
  <si>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</si>
  <si>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</si>
  <si>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</si>
  <si>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</si>
  <si>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</si>
  <si>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</si>
  <si>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</si>
  <si>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</si>
  <si>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</si>
  <si>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</si>
  <si>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</si>
  <si>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</si>
  <si>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</si>
  <si>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</si>
  <si>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</si>
  <si>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</si>
  <si>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</si>
  <si>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</si>
  <si>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</si>
  <si>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</si>
  <si>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</si>
  <si>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</si>
  <si>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</si>
  <si>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</si>
  <si>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</si>
  <si>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</si>
  <si>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</si>
  <si>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</si>
  <si>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</si>
  <si>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</si>
  <si>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</si>
  <si>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</si>
  <si>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</si>
  <si>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</si>
  <si>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</si>
  <si>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</si>
  <si>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</si>
  <si>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</si>
  <si>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</si>
  <si>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</si>
  <si>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</si>
  <si>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</si>
  <si>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</si>
  <si>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</si>
  <si>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</si>
  <si>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</si>
  <si>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</si>
  <si>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</si>
  <si>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</si>
  <si>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</si>
  <si>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</si>
  <si>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</si>
  <si>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</si>
  <si>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</si>
  <si>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</si>
  <si>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</si>
  <si>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</si>
  <si>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</si>
  <si>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</si>
  <si>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</si>
  <si>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</si>
  <si>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</si>
  <si>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</si>
  <si>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</si>
  <si>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</si>
  <si>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</si>
  <si>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</si>
  <si>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</si>
  <si>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</si>
  <si>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</si>
  <si>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</si>
  <si>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</si>
  <si>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</si>
  <si>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</si>
  <si>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</si>
  <si>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</si>
  <si>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</si>
  <si>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</si>
  <si>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</si>
  <si>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</si>
  <si>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</si>
  <si>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</si>
  <si>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</si>
  <si>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</si>
  <si>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</si>
  <si>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</si>
  <si>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</si>
  <si>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</si>
  <si>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</si>
  <si>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</si>
  <si>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</si>
  <si>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</si>
  <si>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</si>
  <si>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</si>
  <si>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</si>
  <si>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</si>
  <si>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</si>
  <si>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</si>
  <si>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</si>
  <si>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</si>
  <si>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</si>
  <si>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</si>
  <si>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</si>
  <si>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</si>
  <si>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</si>
  <si>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</si>
  <si>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</si>
  <si>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</si>
  <si>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</si>
  <si>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</si>
  <si>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</si>
  <si>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</si>
  <si>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</si>
  <si>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</si>
  <si>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</si>
  <si>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</si>
  <si>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</si>
  <si>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</si>
  <si>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</si>
  <si>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</si>
  <si>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</si>
  <si>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</si>
  <si>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</si>
  <si>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</si>
  <si>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</si>
  <si>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</si>
  <si>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</si>
  <si>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</si>
  <si>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</si>
  <si>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</si>
  <si>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</si>
  <si>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</si>
  <si>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</si>
  <si>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</si>
  <si>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</si>
  <si>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</si>
  <si>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</si>
  <si>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</si>
  <si>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</si>
  <si>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</si>
  <si>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</si>
  <si>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</si>
  <si>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</si>
  <si>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</si>
  <si>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</si>
  <si>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</si>
  <si>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</si>
  <si>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</si>
  <si>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</si>
  <si>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</si>
  <si>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</si>
  <si>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</si>
  <si>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</si>
  <si>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</si>
  <si>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</si>
  <si>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</si>
  <si>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</si>
  <si>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</si>
  <si>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</si>
  <si>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</si>
  <si>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</si>
  <si>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</si>
  <si>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</si>
  <si>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</si>
  <si>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</si>
  <si>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</si>
  <si>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</si>
  <si>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</si>
  <si>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</si>
  <si>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</si>
  <si>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</si>
  <si>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</si>
  <si>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</si>
  <si>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</si>
  <si>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</si>
  <si>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</si>
  <si>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</si>
  <si>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</si>
  <si>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</si>
  <si>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</si>
  <si>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</si>
  <si>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</si>
  <si>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</si>
  <si>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</si>
  <si>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</si>
  <si>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</si>
  <si>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</si>
  <si>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</si>
  <si>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</si>
  <si>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</si>
  <si>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</si>
  <si>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</si>
  <si>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</si>
  <si>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</si>
  <si>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</si>
  <si>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</si>
  <si>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</si>
  <si>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</si>
  <si>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</si>
  <si>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</si>
  <si>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</si>
  <si>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</si>
  <si>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</si>
  <si>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</si>
  <si>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</si>
  <si>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</si>
  <si>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</si>
  <si>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</si>
  <si>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</si>
  <si>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</si>
  <si>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</si>
  <si>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</si>
  <si>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</si>
  <si>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</si>
  <si>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</si>
  <si>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</si>
  <si>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</si>
  <si>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</si>
  <si>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</si>
  <si>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</si>
  <si>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</si>
  <si>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</si>
  <si>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</si>
  <si>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</si>
  <si>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</si>
  <si>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</si>
  <si>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</si>
  <si>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</si>
  <si>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</si>
  <si>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</si>
  <si>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</si>
  <si>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</si>
  <si>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</si>
  <si>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</si>
  <si>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</si>
  <si>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</si>
  <si>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</si>
  <si>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</si>
  <si>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</si>
  <si>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</si>
  <si>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</si>
  <si>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</si>
  <si>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</si>
  <si>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</si>
  <si>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</si>
  <si>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</si>
  <si>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</si>
  <si>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</si>
  <si>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</si>
  <si>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</si>
  <si>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</si>
  <si>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</si>
  <si>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</si>
  <si>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</si>
  <si>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</si>
  <si>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</si>
  <si>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</si>
  <si>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</si>
  <si>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</si>
  <si>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</si>
  <si>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</si>
  <si>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</si>
  <si>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</si>
  <si>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</si>
  <si>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</si>
  <si>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</si>
  <si>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</si>
  <si>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</si>
  <si>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</si>
  <si>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</si>
  <si>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</si>
  <si>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</si>
  <si>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</si>
  <si>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</si>
  <si>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</si>
  <si>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</si>
  <si>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</si>
  <si>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</si>
  <si>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</si>
  <si>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</si>
  <si>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</si>
  <si>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</si>
  <si>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</si>
  <si>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</si>
  <si>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</si>
  <si>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</si>
  <si>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</si>
  <si>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</si>
  <si>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</si>
  <si>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</si>
  <si>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</si>
  <si>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</si>
  <si>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</si>
  <si>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</si>
  <si>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</si>
  <si>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</si>
  <si>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</si>
  <si>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</si>
  <si>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</si>
  <si>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</si>
  <si>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</si>
  <si>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</si>
  <si>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</si>
  <si>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</si>
  <si>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</si>
  <si>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</si>
  <si>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</si>
  <si>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</si>
  <si>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</si>
  <si>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</si>
  <si>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</si>
  <si>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</si>
  <si>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</si>
  <si>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</si>
  <si>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</si>
  <si>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</si>
  <si>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</si>
  <si>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</si>
  <si>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</si>
  <si>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</si>
  <si>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</si>
  <si>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</si>
  <si>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</si>
  <si>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</si>
  <si>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</si>
  <si>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</si>
  <si>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</si>
  <si>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</si>
  <si>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</si>
  <si>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</si>
  <si>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</si>
  <si>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</si>
  <si>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</si>
  <si>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</si>
  <si>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</si>
  <si>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</si>
  <si>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</si>
  <si>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</si>
  <si>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</si>
  <si>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</si>
  <si>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</si>
  <si>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</si>
  <si>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</si>
  <si>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</si>
  <si>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</si>
  <si>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Ջրամատակարարում</t>
  </si>
  <si>
    <t>որից`</t>
  </si>
  <si>
    <t>Արտահիվանդանոցային ծառայություններ</t>
  </si>
  <si>
    <t>Ընդհանուր բնույթի բժշկական ծառայություններ</t>
  </si>
  <si>
    <t>8</t>
  </si>
  <si>
    <t>Ռադիո և հեռուստահաղորդումների հեռարձակման և հրատարակչական ծառայություններ</t>
  </si>
  <si>
    <t>Հեռուստառադիոհաղորդումներ</t>
  </si>
  <si>
    <t>Տեղեկատվության ձեռքբերում</t>
  </si>
  <si>
    <t>Քաղաքական կուսակցություններ, հասարակական կազմակերպություններ, արհմիություններ</t>
  </si>
  <si>
    <t xml:space="preserve"> -Այլ վարձատրություններ </t>
  </si>
  <si>
    <t>4115</t>
  </si>
  <si>
    <t xml:space="preserve"> -Գործառնական և բանկային ծառայությունների ծախսեր</t>
  </si>
  <si>
    <t>4211</t>
  </si>
  <si>
    <t>X</t>
  </si>
  <si>
    <t xml:space="preserve">      </t>
  </si>
  <si>
    <t>-20000.0</t>
  </si>
  <si>
    <t>-25000.0</t>
  </si>
  <si>
    <t>-45000.0</t>
  </si>
  <si>
    <t>-193289.5</t>
  </si>
  <si>
    <t>-204000.0</t>
  </si>
  <si>
    <t>ֆինանսական բաժին</t>
  </si>
  <si>
    <t>-10000.0</t>
  </si>
  <si>
    <t>-30000.0</t>
  </si>
  <si>
    <t>-15000.0</t>
  </si>
  <si>
    <t>.</t>
  </si>
  <si>
    <t>-213915.6</t>
  </si>
  <si>
    <t>-111307.6</t>
  </si>
  <si>
    <t>-62556.9</t>
  </si>
  <si>
    <t>-234022.5</t>
  </si>
  <si>
    <t>-62000.0</t>
  </si>
  <si>
    <t>-47000.0</t>
  </si>
  <si>
    <t>3.9 ²ÛÉ »Ï³ÙáõïÝ»ñ (ïáÕ 1391 + ïáÕ 1392 + ïáÕ 1393),³Û¹ ÃíáõÙ`</t>
  </si>
  <si>
    <t>3.5 ì³ñã³Ï³Ý ·³ÝÓáõÙÝ»ñ (ïáÕ 1351 + ïáÕ 1352+ïáÕ 1353),³Û¹ ÃíáõÙ`</t>
  </si>
  <si>
    <t>2. ä²ÞîàÜ²Î²Ü ¸ð²Ø²ÞÜàðÐÜºð              (ïáÕ 1210 + ïáÕ 1220 + ïáÕ 1230 + ïáÕ 1240 + ïáÕ 1250 + ïáÕ 1260),  ³Û¹ ÃíáõÙ`</t>
  </si>
  <si>
    <t>ՀՀ ԿՈՏԱՅՔԻ ՄԱՐԶԻ ԲՅՈՒՐԵՂԱՎԱՆ ՀԱՄԱՅՆՔԻ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</si>
  <si>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ԿՈՏԱՅՔԻ ՄԱՐԶԻ ԲՅՈՒՐԵՂԱՎԱՆ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</si>
  <si>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ԿՈՏԱՅՔԻ ՄԱՐԶԻ ԲՅՈՒՐԵՂԱՎԱՆ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</si>
  <si>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ԿՈՏԱՅՔԻ ՄԱՐԶԻ ԲՅՈՒՐԵՂԱՎԱՆ ՀԱՄԱՅՆՔԻ 2023-2025թթ. միջնաժամկետ ծախսերի ծրագրերի հավելուրդը (դեֆիցիտը)</t>
  </si>
  <si>
    <t xml:space="preserve">ՀՀ ԿՈՏԱՅՔԻ ՄԱՐԶԻ ԲՅՈՒՐԵՂԱՎԱՆ ՀԱՄԱՅՆՔԻ 2023-2025թթ. միջնաժամկետ ծախսերի ծրագրերի դեֆիցիտի (պակացուրդի) ֆինանսավորումը ըստ աղբյուրների                                                </t>
  </si>
  <si>
    <t>ՀՀ ԿՈՏԱՅՔԻ ՄԱՐԶԻ ԲՅՈՒՐԵՂԱՎԱՆ ՀԱՄԱՅՆՔԻ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</si>
  <si>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Ծա
նոթ
ությ
ուն</t>
  </si>
  <si>
    <t>1.3 î»Õ³Ï³Ý ïáõñù»
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</si>
  <si>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Ð³Ù³ÛÝùÇ í³ñã³Ï³Ý
 ï³ñ³ÍùáõÙ Ýáñ ß»Ýù»ñÇ, ßÇÝáõÃÛáõÝÝ»ñÇ ¨ áã ÑÇÙÝ³Ï³Ý  ßÇÝáõÃÛáõÝÝ»ñÇ ßÇÝ³ñ³ñáõÃÛ³Ý (ï»Õ³¹ñÙ³Ý) ÃáõÛÉïíáõÃÛ³Ý Ñ³Ù³ñ</t>
  </si>
  <si>
    <t>Ð³Ù³ÛÝùÇ í³ñã³Ï³Ý
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</si>
  <si>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Ð³Ù³ÛÝùÇ í³ñã³Ï³Ý
 ï³ñ³ÍùáõÙ ß»Ýù»ñÇ, ßÇÝáõÃÛáõÝÝ»ñÇ ¨ ù³Õ³ù³ßÇÝ³Ï³Ý ³ÛÉ ûµÛ»ÏïÝ»ñÇ  ù³Ý¹Ù³Ý ÃáõÛÉïíáõÃÛ³Ý Ñ³Ù³ñ</t>
  </si>
  <si>
    <t>Ð³Û³ëï³ÝÇ 
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</si>
  <si>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2.6 Î³åÇï³É Ý»ñùÇÝ å³ßïáÝ³Ï³Ý ¹ñ³Ù³ßÝáñÑÝ»ñ` ëï³óí³Í Ï³é³í³ñÙ³Ý ³ÛÉ Ù³Ï³ñ¹³ÏÝ»ñÇó   (ïáÕ 1261 + ïáÕ 1262),
 ³Û¹ ÃíáõÙ`</t>
  </si>
  <si>
    <t>îáÕÇ
 NN</t>
  </si>
  <si>
    <t>ø³Õ³ù³óÇ-³Ï³Ý å³ßïå³ÝáõÃÛáõÝ</t>
  </si>
  <si>
    <t>1. Ð²ðÎºð ºì îàôðøºð 
(ïáÕ 1110 + ïáÕ 1120 + ïáÕ 1130 +ïáÕ1140+ ïáÕ 1150 ) , 
 ³Û¹ ÃíáõÙ`</t>
  </si>
  <si>
    <t>2.5 ÀÝÃ³óÇÏ Ý»ñùÇÝ å³ßïáÝ³Ï³Ý ¹ñ³Ù³ßÝáñÑÝ»ñ` ëï³óí³Í Ï³é³í³ñÙ³Ý ³ÛÉ Ù³Ï³ñ¹³ÏÝ»ñÇó (ïáÕ 1251 + ïáÕ 1252 + ïáÕ 1255 + ïáÕ 1256) , áñÇó`      `</t>
  </si>
  <si>
    <r>
      <rPr>
        <b/>
        <sz val="7"/>
        <rFont val="Arial Armenian"/>
        <family val="2"/>
      </rPr>
      <t>Հավելված  N 1</t>
    </r>
    <r>
      <rPr>
        <sz val="7"/>
        <rFont val="Arial Armenian"/>
        <family val="2"/>
      </rPr>
      <t xml:space="preserve">
Բյուրեղավան համայնքի ավագանու
2022 թվականի նոյեմբերի  25-ի N 66-Ա որոշման </t>
    </r>
  </si>
  <si>
    <r>
      <rPr>
        <b/>
        <sz val="8"/>
        <rFont val="Arial Armenian"/>
        <family val="2"/>
      </rPr>
      <t>Հավելված  N 2</t>
    </r>
    <r>
      <rPr>
        <sz val="8"/>
        <rFont val="Arial Armenian"/>
        <family val="2"/>
      </rPr>
      <t xml:space="preserve">
Բյուրեղավան համայնքի ավագանու
2022 թվականի նոյեմբերի  25-ի N 66-Ա որոշման </t>
    </r>
  </si>
  <si>
    <t>Պատաս-
խանատու ստորաբա-
ժանումներ</t>
  </si>
  <si>
    <r>
      <rPr>
        <b/>
        <sz val="8"/>
        <rFont val="Arial Armenian"/>
        <family val="2"/>
      </rPr>
      <t>Հավելված  N 3</t>
    </r>
    <r>
      <rPr>
        <sz val="8"/>
        <rFont val="Arial Armenian"/>
        <family val="2"/>
      </rPr>
      <t xml:space="preserve">
Բյուրեղավան համայնքի ավագանու
2022 թվականի նոյեմբերի  25-ի N 66-Ա որոշման </t>
    </r>
  </si>
  <si>
    <r>
      <rPr>
        <b/>
        <sz val="7"/>
        <rFont val="Arial Armenian"/>
        <family val="2"/>
      </rPr>
      <t>Հավելված  N 4</t>
    </r>
    <r>
      <rPr>
        <sz val="7"/>
        <rFont val="Arial Armenian"/>
        <family val="2"/>
      </rPr>
      <t xml:space="preserve">
Բյուրեղավան համայնքի ավագանու
2022 թվականի նոյեմբերի  25-ի N 65 -Ա որոշման </t>
    </r>
  </si>
  <si>
    <r>
      <rPr>
        <b/>
        <sz val="8"/>
        <rFont val="Arial Armenian"/>
        <family val="2"/>
      </rPr>
      <t>Հավելված  N 5</t>
    </r>
    <r>
      <rPr>
        <sz val="8"/>
        <rFont val="Arial Armenian"/>
        <family val="2"/>
      </rPr>
      <t xml:space="preserve">
Բյուրեղավան համայնքի ավագանու
2022 թվականի նոյեմբերի  25-ի N 66-Ա որոշման </t>
    </r>
  </si>
  <si>
    <r>
      <rPr>
        <b/>
        <sz val="8"/>
        <rFont val="Arial Armenian"/>
        <family val="2"/>
      </rPr>
      <t>Հավելված  N 6</t>
    </r>
    <r>
      <rPr>
        <sz val="8"/>
        <rFont val="Arial Armenian"/>
        <family val="2"/>
      </rPr>
      <t xml:space="preserve">
Բյուրեղավան համայնքի ավագանու
2022 թվականի նոյեմբերի  25-ի N 66-Ա որոշման </t>
    </r>
  </si>
  <si>
    <r>
      <rPr>
        <b/>
        <sz val="8"/>
        <rFont val="Arial Armenian"/>
        <family val="2"/>
      </rPr>
      <t>Հավելված  N 7</t>
    </r>
    <r>
      <rPr>
        <sz val="8"/>
        <rFont val="Arial Armenian"/>
        <family val="2"/>
      </rPr>
      <t xml:space="preserve">
Բյուրեղավան համայնքի ավագանու
2022 թվականի նոյեմբերի  25-ի N 66 -Ա որոշման </t>
    </r>
  </si>
  <si>
    <t>Ðá¹í³ÍÇ 
NN</t>
  </si>
  <si>
    <t>ՀՀ ԿՈՏԱՅՔԻ ՄԱՐԶԻ ԲՅՈՒՐԵՂԱՎԱՆ ՀԱՄԱՅՆՔԻ միջնաժամկետ ծախսերի ծրագրի 2023-2025թթ. վարչական և ֆոնդային մասերի եկամուտները`
 ըստ ձևավորման աղբյուրների</t>
  </si>
</sst>
</file>

<file path=xl/styles.xml><?xml version="1.0" encoding="utf-8"?>
<styleSheet xmlns="http://schemas.openxmlformats.org/spreadsheetml/2006/main">
  <numFmts count="4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"/>
    <numFmt numFmtId="188" formatCode="0.000"/>
    <numFmt numFmtId="189" formatCode="#,##0\ ;\(#,##0\)"/>
    <numFmt numFmtId="190" formatCode="#,##0.00\ ;\(#,##0.00\)"/>
    <numFmt numFmtId="191" formatCode="#,##0.000\ ;\(#,##0.0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0.0"/>
  </numFmts>
  <fonts count="68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10"/>
      <name val="Arial LatArm"/>
      <family val="2"/>
    </font>
    <font>
      <sz val="7"/>
      <name val="Arial LatArm"/>
      <family val="2"/>
    </font>
    <font>
      <b/>
      <sz val="8"/>
      <name val="Arial Armenian"/>
      <family val="2"/>
    </font>
    <font>
      <sz val="7"/>
      <name val="Arial Armenian"/>
      <family val="2"/>
    </font>
    <font>
      <b/>
      <i/>
      <sz val="7"/>
      <name val="Arial LatArm"/>
      <family val="2"/>
    </font>
    <font>
      <i/>
      <sz val="7"/>
      <name val="Arial LatArm"/>
      <family val="2"/>
    </font>
    <font>
      <b/>
      <sz val="7"/>
      <name val="Arial LatArm"/>
      <family val="2"/>
    </font>
    <font>
      <b/>
      <sz val="7"/>
      <name val="Arial Armenian"/>
      <family val="2"/>
    </font>
    <font>
      <b/>
      <sz val="6"/>
      <name val="Arial LatArm"/>
      <family val="2"/>
    </font>
    <font>
      <sz val="10"/>
      <name val="Arial Armenian"/>
      <family val="2"/>
    </font>
    <font>
      <b/>
      <i/>
      <sz val="6"/>
      <name val="Arial LatArm"/>
      <family val="2"/>
    </font>
    <font>
      <sz val="6"/>
      <name val="Arial LatArm"/>
      <family val="2"/>
    </font>
    <font>
      <sz val="6"/>
      <name val="Arial Armenian"/>
      <family val="2"/>
    </font>
    <font>
      <i/>
      <sz val="6"/>
      <name val="Arial LatArm"/>
      <family val="2"/>
    </font>
    <font>
      <b/>
      <sz val="6"/>
      <name val="Arial Armenian"/>
      <family val="2"/>
    </font>
    <font>
      <b/>
      <sz val="10"/>
      <name val="Arial LatArm"/>
      <family val="2"/>
    </font>
    <font>
      <b/>
      <sz val="10"/>
      <name val="Arial Armenian"/>
      <family val="2"/>
    </font>
    <font>
      <sz val="11"/>
      <name val="Arial Armenian"/>
      <family val="2"/>
    </font>
    <font>
      <sz val="9"/>
      <name val="Arial LatArm"/>
      <family val="2"/>
    </font>
    <font>
      <sz val="9"/>
      <name val="Arial Armenian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9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rgb="FF000000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9" fillId="0" borderId="3" applyNumberFormat="0" applyFill="0" applyProtection="0">
      <alignment horizontal="center" vertical="center"/>
    </xf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17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9" fillId="0" borderId="3" applyNumberFormat="0" applyFill="0" applyProtection="0">
      <alignment horizontal="left" vertical="center" wrapText="1"/>
    </xf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4" fillId="0" borderId="0">
      <alignment/>
      <protection/>
    </xf>
    <xf numFmtId="0" fontId="0" fillId="31" borderId="8" applyNumberFormat="0" applyFont="0" applyAlignment="0" applyProtection="0"/>
    <xf numFmtId="0" fontId="63" fillId="26" borderId="9" applyNumberFormat="0" applyAlignment="0" applyProtection="0"/>
    <xf numFmtId="13" fontId="4" fillId="0" borderId="0" applyFont="0" applyFill="0" applyProtection="0">
      <alignment/>
    </xf>
    <xf numFmtId="4" fontId="9" fillId="0" borderId="3" applyFill="0" applyProtection="0">
      <alignment horizontal="right" vertical="center"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180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80" fontId="6" fillId="0" borderId="0" xfId="0" applyNumberFormat="1" applyFont="1" applyAlignment="1">
      <alignment horizontal="right" vertical="top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180" fontId="7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9" fillId="0" borderId="0" xfId="55" applyFont="1" applyFill="1" applyBorder="1" applyAlignment="1">
      <alignment horizontal="left" vertical="center" wrapText="1"/>
    </xf>
    <xf numFmtId="0" fontId="9" fillId="0" borderId="0" xfId="42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5" fontId="6" fillId="0" borderId="0" xfId="62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top"/>
    </xf>
    <xf numFmtId="180" fontId="6" fillId="0" borderId="14" xfId="0" applyNumberFormat="1" applyFont="1" applyBorder="1" applyAlignment="1" quotePrefix="1">
      <alignment horizontal="right" vertical="center"/>
    </xf>
    <xf numFmtId="180" fontId="8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top"/>
    </xf>
    <xf numFmtId="180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180" fontId="0" fillId="0" borderId="0" xfId="0" applyNumberFormat="1" applyBorder="1" applyAlignment="1">
      <alignment horizontal="right" vertical="top"/>
    </xf>
    <xf numFmtId="0" fontId="6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5" fontId="6" fillId="0" borderId="19" xfId="62" applyNumberFormat="1" applyFont="1" applyFill="1" applyBorder="1" applyAlignment="1" quotePrefix="1">
      <alignment horizontal="right" vertical="center"/>
    </xf>
    <xf numFmtId="187" fontId="6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185" fontId="10" fillId="0" borderId="3" xfId="62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 wrapText="1"/>
    </xf>
    <xf numFmtId="187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right" vertical="center"/>
    </xf>
    <xf numFmtId="0" fontId="10" fillId="0" borderId="21" xfId="0" applyNumberFormat="1" applyFont="1" applyBorder="1" applyAlignment="1">
      <alignment horizontal="right" vertical="center"/>
    </xf>
    <xf numFmtId="180" fontId="10" fillId="0" borderId="2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top"/>
    </xf>
    <xf numFmtId="0" fontId="14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180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180" fontId="15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180" fontId="10" fillId="0" borderId="0" xfId="0" applyNumberFormat="1" applyFont="1" applyAlignment="1">
      <alignment horizontal="right" vertical="top"/>
    </xf>
    <xf numFmtId="180" fontId="10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right" vertical="center"/>
    </xf>
    <xf numFmtId="0" fontId="15" fillId="0" borderId="12" xfId="0" applyFont="1" applyBorder="1" applyAlignment="1">
      <alignment horizontal="right" vertical="center" wrapText="1"/>
    </xf>
    <xf numFmtId="187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187" fontId="10" fillId="0" borderId="12" xfId="0" applyNumberFormat="1" applyFont="1" applyBorder="1" applyAlignment="1">
      <alignment horizontal="right" vertical="center"/>
    </xf>
    <xf numFmtId="0" fontId="10" fillId="0" borderId="23" xfId="42" applyFont="1" applyFill="1" applyBorder="1" applyAlignment="1">
      <alignment horizontal="center" vertical="center"/>
    </xf>
    <xf numFmtId="0" fontId="10" fillId="0" borderId="3" xfId="55" applyFont="1" applyFill="1" applyBorder="1" applyAlignment="1">
      <alignment horizontal="left" vertical="center" wrapText="1"/>
    </xf>
    <xf numFmtId="0" fontId="10" fillId="0" borderId="3" xfId="42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80" fontId="10" fillId="0" borderId="12" xfId="0" applyNumberFormat="1" applyFont="1" applyBorder="1" applyAlignment="1" quotePrefix="1">
      <alignment horizontal="right" vertical="center"/>
    </xf>
    <xf numFmtId="191" fontId="10" fillId="0" borderId="12" xfId="0" applyNumberFormat="1" applyFont="1" applyBorder="1" applyAlignment="1" quotePrefix="1">
      <alignment horizontal="right" vertical="center"/>
    </xf>
    <xf numFmtId="0" fontId="10" fillId="0" borderId="14" xfId="0" applyFont="1" applyBorder="1" applyAlignment="1">
      <alignment horizontal="left" vertical="top" wrapText="1"/>
    </xf>
    <xf numFmtId="185" fontId="10" fillId="0" borderId="19" xfId="62" applyNumberFormat="1" applyFont="1" applyFill="1" applyBorder="1" applyAlignment="1">
      <alignment horizontal="right" vertical="center"/>
    </xf>
    <xf numFmtId="187" fontId="10" fillId="0" borderId="14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 quotePrefix="1">
      <alignment horizontal="right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187" fontId="17" fillId="0" borderId="12" xfId="0" applyNumberFormat="1" applyFont="1" applyBorder="1" applyAlignment="1">
      <alignment horizontal="right" vertical="center" wrapText="1"/>
    </xf>
    <xf numFmtId="180" fontId="20" fillId="0" borderId="12" xfId="0" applyNumberFormat="1" applyFont="1" applyBorder="1" applyAlignment="1">
      <alignment horizontal="right" vertical="center"/>
    </xf>
    <xf numFmtId="180" fontId="17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80" fontId="17" fillId="0" borderId="12" xfId="0" applyNumberFormat="1" applyFont="1" applyBorder="1" applyAlignment="1">
      <alignment horizontal="right" vertical="center" wrapText="1"/>
    </xf>
    <xf numFmtId="180" fontId="20" fillId="0" borderId="24" xfId="0" applyNumberFormat="1" applyFont="1" applyBorder="1" applyAlignment="1">
      <alignment horizontal="right" vertical="center"/>
    </xf>
    <xf numFmtId="0" fontId="20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right" vertical="center" wrapText="1"/>
    </xf>
    <xf numFmtId="185" fontId="20" fillId="0" borderId="3" xfId="62" applyNumberFormat="1" applyFont="1" applyFill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 wrapText="1"/>
    </xf>
    <xf numFmtId="187" fontId="20" fillId="0" borderId="12" xfId="0" applyNumberFormat="1" applyFont="1" applyBorder="1" applyAlignment="1">
      <alignment horizontal="righ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 wrapText="1"/>
    </xf>
    <xf numFmtId="187" fontId="19" fillId="0" borderId="12" xfId="0" applyNumberFormat="1" applyFont="1" applyBorder="1" applyAlignment="1">
      <alignment horizontal="right" vertical="center" wrapText="1"/>
    </xf>
    <xf numFmtId="187" fontId="20" fillId="0" borderId="12" xfId="0" applyNumberFormat="1" applyFont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/>
    </xf>
    <xf numFmtId="180" fontId="17" fillId="0" borderId="24" xfId="0" applyNumberFormat="1" applyFont="1" applyBorder="1" applyAlignment="1">
      <alignment horizontal="right" vertical="center"/>
    </xf>
    <xf numFmtId="187" fontId="22" fillId="0" borderId="12" xfId="0" applyNumberFormat="1" applyFont="1" applyBorder="1" applyAlignment="1">
      <alignment horizontal="right" vertical="center" wrapText="1"/>
    </xf>
    <xf numFmtId="180" fontId="20" fillId="0" borderId="12" xfId="0" applyNumberFormat="1" applyFont="1" applyBorder="1" applyAlignment="1" quotePrefix="1">
      <alignment horizontal="right" vertical="center"/>
    </xf>
    <xf numFmtId="0" fontId="20" fillId="0" borderId="3" xfId="42" applyFont="1" applyFill="1" applyBorder="1" applyAlignment="1">
      <alignment horizontal="center" vertical="center"/>
    </xf>
    <xf numFmtId="0" fontId="20" fillId="0" borderId="3" xfId="55" applyFont="1" applyFill="1" applyBorder="1" applyAlignment="1">
      <alignment horizontal="left" vertical="center" wrapText="1"/>
    </xf>
    <xf numFmtId="185" fontId="20" fillId="0" borderId="0" xfId="62" applyNumberFormat="1" applyFont="1" applyFill="1" applyBorder="1" applyAlignment="1">
      <alignment horizontal="right" vertical="center"/>
    </xf>
    <xf numFmtId="185" fontId="20" fillId="0" borderId="12" xfId="0" applyNumberFormat="1" applyFont="1" applyBorder="1" applyAlignment="1">
      <alignment horizontal="right" vertical="center" wrapText="1"/>
    </xf>
    <xf numFmtId="0" fontId="20" fillId="0" borderId="25" xfId="42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center" vertical="center"/>
    </xf>
    <xf numFmtId="0" fontId="20" fillId="0" borderId="26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top"/>
    </xf>
    <xf numFmtId="0" fontId="20" fillId="0" borderId="14" xfId="0" applyNumberFormat="1" applyFont="1" applyBorder="1" applyAlignment="1">
      <alignment horizontal="center" vertical="top"/>
    </xf>
    <xf numFmtId="0" fontId="20" fillId="0" borderId="14" xfId="0" applyFont="1" applyBorder="1" applyAlignment="1">
      <alignment horizontal="left" vertical="top" wrapText="1"/>
    </xf>
    <xf numFmtId="185" fontId="20" fillId="0" borderId="27" xfId="62" applyNumberFormat="1" applyFont="1" applyFill="1" applyBorder="1" applyAlignment="1">
      <alignment horizontal="right" vertical="center"/>
    </xf>
    <xf numFmtId="185" fontId="20" fillId="0" borderId="28" xfId="62" applyNumberFormat="1" applyFont="1" applyFill="1" applyBorder="1" applyAlignment="1">
      <alignment horizontal="right" vertical="center"/>
    </xf>
    <xf numFmtId="180" fontId="20" fillId="0" borderId="14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180" fontId="20" fillId="0" borderId="0" xfId="0" applyNumberFormat="1" applyFont="1" applyAlignment="1">
      <alignment horizontal="right" vertical="top"/>
    </xf>
    <xf numFmtId="180" fontId="21" fillId="0" borderId="0" xfId="0" applyNumberFormat="1" applyFont="1" applyAlignment="1">
      <alignment horizontal="right" vertical="top"/>
    </xf>
    <xf numFmtId="180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0" fontId="21" fillId="0" borderId="29" xfId="0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87" fontId="17" fillId="0" borderId="12" xfId="0" applyNumberFormat="1" applyFont="1" applyBorder="1" applyAlignment="1">
      <alignment horizontal="center" vertical="center"/>
    </xf>
    <xf numFmtId="187" fontId="17" fillId="0" borderId="12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185" fontId="20" fillId="0" borderId="19" xfId="62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187" fontId="20" fillId="0" borderId="14" xfId="0" applyNumberFormat="1" applyFont="1" applyBorder="1" applyAlignment="1">
      <alignment horizontal="right" vertical="center"/>
    </xf>
    <xf numFmtId="180" fontId="20" fillId="0" borderId="31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21" fillId="0" borderId="0" xfId="0" applyFont="1" applyAlignment="1">
      <alignment horizontal="left" vertical="top" textRotation="90" wrapText="1"/>
    </xf>
    <xf numFmtId="0" fontId="20" fillId="0" borderId="12" xfId="0" applyFont="1" applyBorder="1" applyAlignment="1">
      <alignment horizontal="center" vertical="center" wrapText="1"/>
    </xf>
    <xf numFmtId="185" fontId="20" fillId="0" borderId="3" xfId="62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187" fontId="20" fillId="0" borderId="12" xfId="0" applyNumberFormat="1" applyFont="1" applyBorder="1" applyAlignment="1">
      <alignment vertical="center"/>
    </xf>
    <xf numFmtId="180" fontId="17" fillId="0" borderId="12" xfId="0" applyNumberFormat="1" applyFont="1" applyBorder="1" applyAlignment="1">
      <alignment vertical="center"/>
    </xf>
    <xf numFmtId="180" fontId="20" fillId="0" borderId="12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187" fontId="20" fillId="0" borderId="3" xfId="55" applyNumberFormat="1" applyFont="1" applyFill="1" applyBorder="1" applyAlignment="1">
      <alignment vertical="center" wrapText="1"/>
    </xf>
    <xf numFmtId="187" fontId="20" fillId="0" borderId="3" xfId="42" applyNumberFormat="1" applyFont="1" applyFill="1" applyBorder="1" applyAlignment="1">
      <alignment vertical="center"/>
    </xf>
    <xf numFmtId="0" fontId="20" fillId="0" borderId="23" xfId="42" applyFont="1" applyFill="1" applyBorder="1" applyAlignment="1">
      <alignment horizontal="center" vertical="center"/>
    </xf>
    <xf numFmtId="0" fontId="20" fillId="0" borderId="3" xfId="55" applyFont="1" applyFill="1" applyBorder="1" applyAlignment="1">
      <alignment vertical="center" wrapText="1"/>
    </xf>
    <xf numFmtId="0" fontId="20" fillId="0" borderId="3" xfId="42" applyFont="1" applyFill="1" applyBorder="1" applyAlignment="1">
      <alignment vertical="center"/>
    </xf>
    <xf numFmtId="0" fontId="20" fillId="0" borderId="33" xfId="55" applyFont="1" applyFill="1" applyBorder="1" applyAlignment="1">
      <alignment vertical="center" wrapText="1"/>
    </xf>
    <xf numFmtId="187" fontId="17" fillId="0" borderId="12" xfId="0" applyNumberFormat="1" applyFont="1" applyBorder="1" applyAlignment="1">
      <alignment vertical="center"/>
    </xf>
    <xf numFmtId="180" fontId="20" fillId="0" borderId="14" xfId="0" applyNumberFormat="1" applyFont="1" applyBorder="1" applyAlignment="1">
      <alignment vertical="center"/>
    </xf>
    <xf numFmtId="185" fontId="20" fillId="0" borderId="19" xfId="62" applyNumberFormat="1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180" fontId="17" fillId="0" borderId="14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0" fillId="0" borderId="12" xfId="0" applyFont="1" applyBorder="1" applyAlignment="1">
      <alignment horizontal="right" vertical="top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80" fontId="27" fillId="0" borderId="12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top"/>
    </xf>
    <xf numFmtId="0" fontId="27" fillId="0" borderId="12" xfId="0" applyNumberFormat="1" applyFont="1" applyBorder="1" applyAlignment="1">
      <alignment horizontal="center" vertical="top"/>
    </xf>
    <xf numFmtId="0" fontId="27" fillId="0" borderId="13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80" fontId="29" fillId="0" borderId="12" xfId="0" applyNumberFormat="1" applyFont="1" applyBorder="1" applyAlignment="1">
      <alignment horizontal="center" vertical="center" wrapText="1"/>
    </xf>
    <xf numFmtId="180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180" fontId="27" fillId="0" borderId="12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180" fontId="27" fillId="0" borderId="12" xfId="0" applyNumberFormat="1" applyFont="1" applyBorder="1" applyAlignment="1">
      <alignment horizontal="center" vertical="top"/>
    </xf>
    <xf numFmtId="180" fontId="27" fillId="0" borderId="12" xfId="0" applyNumberFormat="1" applyFont="1" applyBorder="1" applyAlignment="1">
      <alignment horizontal="left" vertical="top" wrapText="1"/>
    </xf>
    <xf numFmtId="180" fontId="30" fillId="0" borderId="12" xfId="0" applyNumberFormat="1" applyFont="1" applyBorder="1" applyAlignment="1">
      <alignment horizontal="left" vertical="center" wrapText="1"/>
    </xf>
    <xf numFmtId="180" fontId="30" fillId="0" borderId="12" xfId="0" applyNumberFormat="1" applyFont="1" applyBorder="1" applyAlignment="1">
      <alignment vertical="center" wrapText="1"/>
    </xf>
    <xf numFmtId="0" fontId="27" fillId="0" borderId="12" xfId="0" applyNumberFormat="1" applyFont="1" applyBorder="1" applyAlignment="1">
      <alignment vertical="center"/>
    </xf>
    <xf numFmtId="180" fontId="27" fillId="0" borderId="12" xfId="0" applyNumberFormat="1" applyFont="1" applyBorder="1" applyAlignment="1">
      <alignment horizontal="left" vertical="center" wrapText="1"/>
    </xf>
    <xf numFmtId="180" fontId="30" fillId="0" borderId="12" xfId="0" applyNumberFormat="1" applyFont="1" applyBorder="1" applyAlignment="1">
      <alignment vertical="center"/>
    </xf>
    <xf numFmtId="187" fontId="27" fillId="0" borderId="12" xfId="0" applyNumberFormat="1" applyFont="1" applyBorder="1" applyAlignment="1">
      <alignment vertical="center"/>
    </xf>
    <xf numFmtId="0" fontId="27" fillId="0" borderId="3" xfId="55" applyFont="1" applyFill="1" applyBorder="1" applyAlignment="1">
      <alignment horizontal="left" vertical="center" wrapText="1"/>
    </xf>
    <xf numFmtId="2" fontId="27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horizontal="left" vertical="top" wrapText="1"/>
    </xf>
    <xf numFmtId="180" fontId="30" fillId="0" borderId="12" xfId="0" applyNumberFormat="1" applyFont="1" applyBorder="1" applyAlignment="1">
      <alignment horizontal="left" vertical="top" wrapText="1"/>
    </xf>
    <xf numFmtId="185" fontId="27" fillId="0" borderId="3" xfId="62" applyNumberFormat="1" applyFont="1" applyFill="1" applyBorder="1" applyAlignment="1">
      <alignment vertical="center"/>
    </xf>
    <xf numFmtId="187" fontId="27" fillId="0" borderId="12" xfId="0" applyNumberFormat="1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185" fontId="27" fillId="0" borderId="0" xfId="62" applyNumberFormat="1" applyFont="1" applyFill="1" applyBorder="1" applyAlignment="1">
      <alignment vertical="center"/>
    </xf>
    <xf numFmtId="180" fontId="27" fillId="0" borderId="12" xfId="0" applyNumberFormat="1" applyFont="1" applyBorder="1" applyAlignment="1" quotePrefix="1">
      <alignment vertical="center"/>
    </xf>
    <xf numFmtId="0" fontId="27" fillId="0" borderId="34" xfId="0" applyNumberFormat="1" applyFont="1" applyBorder="1" applyAlignment="1">
      <alignment horizontal="center" vertical="center"/>
    </xf>
    <xf numFmtId="0" fontId="27" fillId="0" borderId="35" xfId="42" applyFont="1" applyFill="1" applyBorder="1" applyAlignment="1">
      <alignment horizontal="center" vertical="center"/>
    </xf>
    <xf numFmtId="0" fontId="27" fillId="0" borderId="3" xfId="42" applyFont="1" applyFill="1" applyBorder="1" applyAlignment="1">
      <alignment horizontal="center" vertical="center"/>
    </xf>
    <xf numFmtId="180" fontId="27" fillId="0" borderId="13" xfId="0" applyNumberFormat="1" applyFont="1" applyBorder="1" applyAlignment="1">
      <alignment vertical="center"/>
    </xf>
    <xf numFmtId="180" fontId="27" fillId="0" borderId="36" xfId="0" applyNumberFormat="1" applyFont="1" applyBorder="1" applyAlignment="1">
      <alignment horizontal="right" vertical="center"/>
    </xf>
    <xf numFmtId="180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180" fontId="27" fillId="0" borderId="0" xfId="0" applyNumberFormat="1" applyFont="1" applyBorder="1" applyAlignment="1">
      <alignment vertical="center"/>
    </xf>
    <xf numFmtId="0" fontId="27" fillId="0" borderId="11" xfId="42" applyFont="1" applyFill="1" applyBorder="1" applyAlignment="1">
      <alignment horizontal="center" vertical="center"/>
    </xf>
    <xf numFmtId="0" fontId="27" fillId="0" borderId="26" xfId="42" applyFont="1" applyFill="1" applyBorder="1" applyAlignment="1">
      <alignment horizontal="center" vertical="center"/>
    </xf>
    <xf numFmtId="0" fontId="67" fillId="0" borderId="12" xfId="0" applyNumberFormat="1" applyFont="1" applyBorder="1" applyAlignment="1">
      <alignment vertical="center"/>
    </xf>
    <xf numFmtId="0" fontId="27" fillId="0" borderId="22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180" fontId="27" fillId="0" borderId="14" xfId="0" applyNumberFormat="1" applyFont="1" applyBorder="1" applyAlignment="1">
      <alignment horizontal="center" vertical="top"/>
    </xf>
    <xf numFmtId="180" fontId="27" fillId="0" borderId="14" xfId="0" applyNumberFormat="1" applyFont="1" applyBorder="1" applyAlignment="1">
      <alignment horizontal="left" vertical="top" wrapText="1"/>
    </xf>
    <xf numFmtId="0" fontId="28" fillId="0" borderId="16" xfId="0" applyFont="1" applyBorder="1" applyAlignment="1">
      <alignment vertical="center"/>
    </xf>
    <xf numFmtId="187" fontId="20" fillId="0" borderId="24" xfId="0" applyNumberFormat="1" applyFont="1" applyBorder="1" applyAlignment="1">
      <alignment vertical="center"/>
    </xf>
    <xf numFmtId="180" fontId="20" fillId="0" borderId="36" xfId="0" applyNumberFormat="1" applyFont="1" applyBorder="1" applyAlignment="1">
      <alignment vertical="center"/>
    </xf>
    <xf numFmtId="187" fontId="20" fillId="0" borderId="37" xfId="0" applyNumberFormat="1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180" fontId="20" fillId="0" borderId="37" xfId="0" applyNumberFormat="1" applyFont="1" applyBorder="1" applyAlignment="1">
      <alignment vertical="center"/>
    </xf>
    <xf numFmtId="187" fontId="20" fillId="0" borderId="38" xfId="0" applyNumberFormat="1" applyFont="1" applyBorder="1" applyAlignment="1">
      <alignment vertical="center"/>
    </xf>
    <xf numFmtId="180" fontId="20" fillId="0" borderId="38" xfId="0" applyNumberFormat="1" applyFont="1" applyBorder="1" applyAlignment="1">
      <alignment vertical="center"/>
    </xf>
    <xf numFmtId="180" fontId="20" fillId="0" borderId="21" xfId="0" applyNumberFormat="1" applyFont="1" applyBorder="1" applyAlignment="1">
      <alignment horizontal="right" vertical="center"/>
    </xf>
    <xf numFmtId="180" fontId="20" fillId="0" borderId="38" xfId="0" applyNumberFormat="1" applyFont="1" applyBorder="1" applyAlignment="1">
      <alignment horizontal="right" vertical="center"/>
    </xf>
    <xf numFmtId="185" fontId="17" fillId="0" borderId="3" xfId="62" applyNumberFormat="1" applyFont="1" applyFill="1" applyBorder="1" applyAlignment="1">
      <alignment horizontal="right" vertical="center"/>
    </xf>
    <xf numFmtId="185" fontId="17" fillId="0" borderId="3" xfId="62" applyNumberFormat="1" applyFont="1" applyFill="1" applyBorder="1" applyAlignment="1">
      <alignment vertical="center"/>
    </xf>
    <xf numFmtId="187" fontId="17" fillId="0" borderId="3" xfId="55" applyNumberFormat="1" applyFont="1" applyFill="1" applyBorder="1" applyAlignment="1">
      <alignment vertical="center" wrapText="1"/>
    </xf>
    <xf numFmtId="187" fontId="17" fillId="0" borderId="3" xfId="42" applyNumberFormat="1" applyFont="1" applyFill="1" applyBorder="1" applyAlignment="1">
      <alignment vertical="center"/>
    </xf>
    <xf numFmtId="180" fontId="22" fillId="0" borderId="12" xfId="0" applyNumberFormat="1" applyFont="1" applyBorder="1" applyAlignment="1">
      <alignment horizontal="right" vertical="center"/>
    </xf>
    <xf numFmtId="180" fontId="17" fillId="0" borderId="12" xfId="0" applyNumberFormat="1" applyFont="1" applyBorder="1" applyAlignment="1" quotePrefix="1">
      <alignment horizontal="right" vertical="center"/>
    </xf>
    <xf numFmtId="185" fontId="17" fillId="0" borderId="3" xfId="62" applyNumberFormat="1" applyFont="1" applyFill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/>
    </xf>
    <xf numFmtId="180" fontId="17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7" fontId="19" fillId="0" borderId="12" xfId="0" applyNumberFormat="1" applyFont="1" applyBorder="1" applyAlignment="1">
      <alignment horizontal="right" vertical="center" wrapText="1"/>
    </xf>
    <xf numFmtId="187" fontId="17" fillId="0" borderId="12" xfId="0" applyNumberFormat="1" applyFont="1" applyBorder="1" applyAlignment="1">
      <alignment horizontal="right" vertical="center" wrapText="1"/>
    </xf>
    <xf numFmtId="180" fontId="17" fillId="0" borderId="24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180" fontId="22" fillId="0" borderId="14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85" fontId="15" fillId="0" borderId="3" xfId="62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187" fontId="15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85" fontId="15" fillId="0" borderId="3" xfId="62" applyNumberFormat="1" applyFont="1" applyFill="1" applyBorder="1" applyAlignment="1">
      <alignment horizontal="right" vertical="center"/>
    </xf>
    <xf numFmtId="187" fontId="15" fillId="0" borderId="12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187" fontId="16" fillId="0" borderId="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180" fontId="15" fillId="0" borderId="12" xfId="0" applyNumberFormat="1" applyFont="1" applyBorder="1" applyAlignment="1" quotePrefix="1">
      <alignment horizontal="right" vertical="center"/>
    </xf>
    <xf numFmtId="191" fontId="15" fillId="0" borderId="12" xfId="0" applyNumberFormat="1" applyFont="1" applyBorder="1" applyAlignment="1" quotePrefix="1">
      <alignment horizontal="right" vertical="center"/>
    </xf>
    <xf numFmtId="0" fontId="15" fillId="0" borderId="20" xfId="0" applyFont="1" applyBorder="1" applyAlignment="1">
      <alignment horizontal="right" vertical="center" wrapText="1"/>
    </xf>
    <xf numFmtId="187" fontId="27" fillId="0" borderId="12" xfId="0" applyNumberFormat="1" applyFont="1" applyBorder="1" applyAlignment="1">
      <alignment vertical="center" wrapText="1"/>
    </xf>
    <xf numFmtId="180" fontId="27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187" fontId="29" fillId="0" borderId="12" xfId="0" applyNumberFormat="1" applyFont="1" applyBorder="1" applyAlignment="1">
      <alignment vertical="center" wrapText="1"/>
    </xf>
    <xf numFmtId="180" fontId="29" fillId="0" borderId="12" xfId="0" applyNumberFormat="1" applyFont="1" applyBorder="1" applyAlignment="1">
      <alignment vertical="center" wrapText="1"/>
    </xf>
    <xf numFmtId="180" fontId="29" fillId="0" borderId="12" xfId="0" applyNumberFormat="1" applyFont="1" applyBorder="1" applyAlignment="1">
      <alignment vertical="center"/>
    </xf>
    <xf numFmtId="0" fontId="29" fillId="0" borderId="12" xfId="0" applyNumberFormat="1" applyFont="1" applyBorder="1" applyAlignment="1">
      <alignment vertical="center"/>
    </xf>
    <xf numFmtId="180" fontId="30" fillId="0" borderId="12" xfId="0" applyNumberFormat="1" applyFont="1" applyBorder="1" applyAlignment="1">
      <alignment vertical="center" wrapText="1"/>
    </xf>
    <xf numFmtId="0" fontId="27" fillId="0" borderId="12" xfId="0" applyNumberFormat="1" applyFont="1" applyBorder="1" applyAlignment="1">
      <alignment vertical="center"/>
    </xf>
    <xf numFmtId="180" fontId="31" fillId="0" borderId="12" xfId="0" applyNumberFormat="1" applyFont="1" applyBorder="1" applyAlignment="1">
      <alignment vertical="center" wrapText="1"/>
    </xf>
    <xf numFmtId="187" fontId="29" fillId="0" borderId="12" xfId="0" applyNumberFormat="1" applyFont="1" applyBorder="1" applyAlignment="1">
      <alignment vertical="center"/>
    </xf>
    <xf numFmtId="180" fontId="30" fillId="0" borderId="12" xfId="0" applyNumberFormat="1" applyFont="1" applyBorder="1" applyAlignment="1">
      <alignment vertical="center"/>
    </xf>
    <xf numFmtId="180" fontId="31" fillId="0" borderId="12" xfId="0" applyNumberFormat="1" applyFont="1" applyBorder="1" applyAlignment="1">
      <alignment vertical="center"/>
    </xf>
    <xf numFmtId="187" fontId="27" fillId="0" borderId="12" xfId="0" applyNumberFormat="1" applyFont="1" applyBorder="1" applyAlignment="1">
      <alignment vertical="center"/>
    </xf>
    <xf numFmtId="187" fontId="30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180" fontId="29" fillId="0" borderId="12" xfId="0" applyNumberFormat="1" applyFont="1" applyBorder="1" applyAlignment="1" quotePrefix="1">
      <alignment vertical="center" wrapText="1"/>
    </xf>
    <xf numFmtId="2" fontId="29" fillId="0" borderId="12" xfId="0" applyNumberFormat="1" applyFont="1" applyBorder="1" applyAlignment="1">
      <alignment vertical="center"/>
    </xf>
    <xf numFmtId="185" fontId="29" fillId="0" borderId="3" xfId="62" applyNumberFormat="1" applyFont="1" applyFill="1" applyBorder="1" applyAlignment="1">
      <alignment vertical="center"/>
    </xf>
    <xf numFmtId="180" fontId="29" fillId="0" borderId="12" xfId="0" applyNumberFormat="1" applyFont="1" applyBorder="1" applyAlignment="1" quotePrefix="1">
      <alignment vertical="center"/>
    </xf>
    <xf numFmtId="185" fontId="27" fillId="0" borderId="3" xfId="62" applyNumberFormat="1" applyFont="1" applyFill="1" applyBorder="1" applyAlignment="1">
      <alignment vertical="center"/>
    </xf>
    <xf numFmtId="187" fontId="30" fillId="0" borderId="12" xfId="0" applyNumberFormat="1" applyFont="1" applyBorder="1" applyAlignment="1">
      <alignment vertical="center" wrapText="1"/>
    </xf>
    <xf numFmtId="187" fontId="31" fillId="0" borderId="12" xfId="0" applyNumberFormat="1" applyFont="1" applyBorder="1" applyAlignment="1">
      <alignment vertical="center" wrapText="1"/>
    </xf>
    <xf numFmtId="187" fontId="29" fillId="0" borderId="12" xfId="0" applyNumberFormat="1" applyFont="1" applyBorder="1" applyAlignment="1">
      <alignment vertical="center"/>
    </xf>
    <xf numFmtId="180" fontId="29" fillId="0" borderId="12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185" fontId="27" fillId="0" borderId="19" xfId="62" applyNumberFormat="1" applyFont="1" applyFill="1" applyBorder="1" applyAlignment="1">
      <alignment vertical="center"/>
    </xf>
    <xf numFmtId="180" fontId="31" fillId="0" borderId="14" xfId="0" applyNumberFormat="1" applyFont="1" applyBorder="1" applyAlignment="1">
      <alignment vertical="center"/>
    </xf>
    <xf numFmtId="180" fontId="27" fillId="0" borderId="14" xfId="0" applyNumberFormat="1" applyFont="1" applyBorder="1" applyAlignment="1">
      <alignment vertical="center"/>
    </xf>
    <xf numFmtId="0" fontId="27" fillId="0" borderId="12" xfId="0" applyNumberFormat="1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180" fontId="27" fillId="0" borderId="12" xfId="0" applyNumberFormat="1" applyFont="1" applyBorder="1" applyAlignment="1">
      <alignment horizontal="left" vertical="center"/>
    </xf>
    <xf numFmtId="180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180" fontId="6" fillId="0" borderId="0" xfId="0" applyNumberFormat="1" applyFont="1" applyAlignment="1">
      <alignment horizontal="left" vertical="top"/>
    </xf>
    <xf numFmtId="0" fontId="27" fillId="0" borderId="12" xfId="0" applyNumberFormat="1" applyFont="1" applyBorder="1" applyAlignment="1">
      <alignment horizontal="left" vertical="top"/>
    </xf>
    <xf numFmtId="180" fontId="29" fillId="0" borderId="12" xfId="0" applyNumberFormat="1" applyFont="1" applyBorder="1" applyAlignment="1">
      <alignment horizontal="left" vertical="center" wrapText="1"/>
    </xf>
    <xf numFmtId="180" fontId="30" fillId="0" borderId="12" xfId="0" applyNumberFormat="1" applyFont="1" applyBorder="1" applyAlignment="1">
      <alignment horizontal="left" vertical="center"/>
    </xf>
    <xf numFmtId="180" fontId="30" fillId="0" borderId="12" xfId="0" applyNumberFormat="1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185" fontId="27" fillId="0" borderId="3" xfId="62" applyNumberFormat="1" applyFont="1" applyFill="1" applyBorder="1" applyAlignment="1">
      <alignment horizontal="left" vertical="center"/>
    </xf>
    <xf numFmtId="0" fontId="27" fillId="0" borderId="14" xfId="0" applyNumberFormat="1" applyFont="1" applyBorder="1" applyAlignment="1">
      <alignment horizontal="left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180" fontId="20" fillId="0" borderId="39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80" fontId="20" fillId="0" borderId="39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21" fillId="0" borderId="13" xfId="0" applyFont="1" applyBorder="1" applyAlignment="1">
      <alignment horizontal="center" vertical="center" wrapText="1"/>
    </xf>
    <xf numFmtId="180" fontId="20" fillId="0" borderId="41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32" borderId="39" xfId="0" applyNumberFormat="1" applyFont="1" applyFill="1" applyBorder="1" applyAlignment="1">
      <alignment horizontal="center" vertical="center" wrapText="1"/>
    </xf>
    <xf numFmtId="0" fontId="20" fillId="32" borderId="12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180" fontId="20" fillId="0" borderId="41" xfId="0" applyNumberFormat="1" applyFont="1" applyBorder="1" applyAlignment="1">
      <alignment horizontal="center" vertical="center" wrapText="1"/>
    </xf>
    <xf numFmtId="180" fontId="20" fillId="0" borderId="42" xfId="0" applyNumberFormat="1" applyFont="1" applyBorder="1" applyAlignment="1">
      <alignment horizontal="center" vertical="center" wrapText="1"/>
    </xf>
    <xf numFmtId="180" fontId="20" fillId="0" borderId="4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180" fontId="10" fillId="0" borderId="39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80" fontId="10" fillId="0" borderId="39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6" fillId="0" borderId="3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0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180" fontId="27" fillId="0" borderId="39" xfId="0" applyNumberFormat="1" applyFont="1" applyBorder="1" applyAlignment="1">
      <alignment horizontal="center" vertical="center"/>
    </xf>
    <xf numFmtId="180" fontId="27" fillId="0" borderId="39" xfId="0" applyNumberFormat="1" applyFont="1" applyBorder="1" applyAlignment="1">
      <alignment horizontal="center" vertical="center" wrapText="1"/>
    </xf>
    <xf numFmtId="180" fontId="27" fillId="0" borderId="12" xfId="0" applyNumberFormat="1" applyFont="1" applyBorder="1" applyAlignment="1">
      <alignment horizontal="center" vertical="center"/>
    </xf>
    <xf numFmtId="180" fontId="27" fillId="0" borderId="12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8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eft_arm10_BordWW_900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5"/>
  <sheetViews>
    <sheetView zoomScale="130" zoomScaleNormal="130" zoomScalePageLayoutView="0" workbookViewId="0" topLeftCell="A1">
      <selection activeCell="A5" sqref="A5:U5"/>
    </sheetView>
  </sheetViews>
  <sheetFormatPr defaultColWidth="9.140625" defaultRowHeight="12"/>
  <cols>
    <col min="1" max="1" width="5.00390625" style="2" customWidth="1"/>
    <col min="2" max="2" width="18.140625" style="3" customWidth="1"/>
    <col min="3" max="3" width="4.421875" style="2" customWidth="1"/>
    <col min="4" max="4" width="8.8515625" style="2" customWidth="1"/>
    <col min="5" max="5" width="8.421875" style="2" customWidth="1"/>
    <col min="6" max="6" width="9.00390625" style="2" customWidth="1"/>
    <col min="7" max="8" width="8.28125" style="2" customWidth="1"/>
    <col min="9" max="9" width="6.7109375" style="2" customWidth="1"/>
    <col min="10" max="11" width="8.421875" style="1" customWidth="1"/>
    <col min="12" max="12" width="8.00390625" style="1" customWidth="1"/>
    <col min="13" max="13" width="7.421875" style="1" customWidth="1"/>
    <col min="14" max="14" width="7.8515625" style="1" customWidth="1"/>
    <col min="15" max="15" width="8.8515625" style="1" customWidth="1"/>
    <col min="16" max="16" width="9.140625" style="1" customWidth="1"/>
    <col min="17" max="17" width="9.421875" style="1" customWidth="1"/>
    <col min="18" max="18" width="7.7109375" style="1" customWidth="1"/>
    <col min="19" max="19" width="8.7109375" style="1" customWidth="1"/>
    <col min="20" max="20" width="9.8515625" style="1" customWidth="1"/>
    <col min="21" max="21" width="7.7109375" style="1" customWidth="1"/>
    <col min="22" max="22" width="9.00390625" style="0" customWidth="1"/>
  </cols>
  <sheetData>
    <row r="2" spans="17:22" ht="41.25" customHeight="1">
      <c r="Q2" s="358" t="s">
        <v>784</v>
      </c>
      <c r="R2" s="358"/>
      <c r="S2" s="358"/>
      <c r="T2" s="358"/>
      <c r="U2" s="358"/>
      <c r="V2" s="358"/>
    </row>
    <row r="3" spans="12:22" ht="20.25" customHeight="1">
      <c r="L3" s="4"/>
      <c r="M3" s="4"/>
      <c r="N3" s="4"/>
      <c r="O3" s="4"/>
      <c r="R3" s="4"/>
      <c r="U3" s="25"/>
      <c r="V3" s="25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2" ht="27" customHeight="1">
      <c r="A5" s="411" t="s">
        <v>793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161"/>
    </row>
    <row r="6" spans="1:22" ht="12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161"/>
    </row>
    <row r="7" spans="1:22" ht="21" customHeight="1" thickBot="1">
      <c r="A7" s="109"/>
      <c r="B7" s="184"/>
      <c r="C7" s="109"/>
      <c r="D7" s="109"/>
      <c r="E7" s="109"/>
      <c r="F7" s="109"/>
      <c r="G7" s="109"/>
      <c r="H7" s="109"/>
      <c r="I7" s="109"/>
      <c r="J7" s="159"/>
      <c r="K7" s="159"/>
      <c r="L7" s="159"/>
      <c r="M7" s="159"/>
      <c r="N7" s="159"/>
      <c r="O7" s="159"/>
      <c r="P7" s="159"/>
      <c r="Q7" s="159"/>
      <c r="R7" s="159"/>
      <c r="S7" s="158"/>
      <c r="T7" s="159"/>
      <c r="U7" s="159"/>
      <c r="V7" s="160" t="s">
        <v>0</v>
      </c>
    </row>
    <row r="8" spans="1:22" ht="21.75" customHeight="1">
      <c r="A8" s="353" t="s">
        <v>1</v>
      </c>
      <c r="B8" s="356" t="s">
        <v>2</v>
      </c>
      <c r="C8" s="349" t="s">
        <v>3</v>
      </c>
      <c r="D8" s="355" t="s">
        <v>726</v>
      </c>
      <c r="E8" s="355"/>
      <c r="F8" s="355"/>
      <c r="G8" s="355" t="s">
        <v>727</v>
      </c>
      <c r="H8" s="355"/>
      <c r="I8" s="355"/>
      <c r="J8" s="355" t="s">
        <v>184</v>
      </c>
      <c r="K8" s="355"/>
      <c r="L8" s="355"/>
      <c r="M8" s="352" t="s">
        <v>728</v>
      </c>
      <c r="N8" s="352"/>
      <c r="O8" s="352"/>
      <c r="P8" s="355" t="s">
        <v>185</v>
      </c>
      <c r="Q8" s="355"/>
      <c r="R8" s="355"/>
      <c r="S8" s="355" t="s">
        <v>186</v>
      </c>
      <c r="T8" s="355"/>
      <c r="U8" s="355"/>
      <c r="V8" s="108" t="s">
        <v>729</v>
      </c>
    </row>
    <row r="9" spans="1:22" ht="55.5" customHeight="1">
      <c r="A9" s="354"/>
      <c r="B9" s="357"/>
      <c r="C9" s="350"/>
      <c r="D9" s="351" t="s">
        <v>4</v>
      </c>
      <c r="E9" s="351" t="s">
        <v>5</v>
      </c>
      <c r="F9" s="351"/>
      <c r="G9" s="351" t="s">
        <v>4</v>
      </c>
      <c r="H9" s="351" t="s">
        <v>5</v>
      </c>
      <c r="I9" s="351"/>
      <c r="J9" s="351" t="s">
        <v>4</v>
      </c>
      <c r="K9" s="351" t="s">
        <v>5</v>
      </c>
      <c r="L9" s="351"/>
      <c r="M9" s="351" t="s">
        <v>4</v>
      </c>
      <c r="N9" s="351" t="s">
        <v>5</v>
      </c>
      <c r="O9" s="351"/>
      <c r="P9" s="351" t="s">
        <v>4</v>
      </c>
      <c r="Q9" s="351" t="s">
        <v>5</v>
      </c>
      <c r="R9" s="351"/>
      <c r="S9" s="351" t="s">
        <v>4</v>
      </c>
      <c r="T9" s="351" t="s">
        <v>5</v>
      </c>
      <c r="U9" s="351"/>
      <c r="V9" s="359" t="s">
        <v>730</v>
      </c>
    </row>
    <row r="10" spans="1:22" ht="33" customHeight="1">
      <c r="A10" s="354"/>
      <c r="B10" s="357"/>
      <c r="C10" s="350"/>
      <c r="D10" s="351"/>
      <c r="E10" s="112" t="s">
        <v>6</v>
      </c>
      <c r="F10" s="112" t="s">
        <v>7</v>
      </c>
      <c r="G10" s="351"/>
      <c r="H10" s="112" t="s">
        <v>6</v>
      </c>
      <c r="I10" s="112" t="s">
        <v>7</v>
      </c>
      <c r="J10" s="351"/>
      <c r="K10" s="112" t="s">
        <v>6</v>
      </c>
      <c r="L10" s="112" t="s">
        <v>7</v>
      </c>
      <c r="M10" s="351"/>
      <c r="N10" s="112" t="s">
        <v>6</v>
      </c>
      <c r="O10" s="112" t="s">
        <v>7</v>
      </c>
      <c r="P10" s="351"/>
      <c r="Q10" s="112" t="s">
        <v>6</v>
      </c>
      <c r="R10" s="112" t="s">
        <v>7</v>
      </c>
      <c r="S10" s="351"/>
      <c r="T10" s="112" t="s">
        <v>6</v>
      </c>
      <c r="U10" s="112" t="s">
        <v>7</v>
      </c>
      <c r="V10" s="359"/>
    </row>
    <row r="11" spans="1:22" s="6" customFormat="1" ht="16.5" customHeight="1">
      <c r="A11" s="110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1">
        <v>13</v>
      </c>
      <c r="N11" s="111">
        <v>14</v>
      </c>
      <c r="O11" s="111">
        <v>15</v>
      </c>
      <c r="P11" s="111">
        <v>16</v>
      </c>
      <c r="Q11" s="111">
        <v>17</v>
      </c>
      <c r="R11" s="111">
        <v>18</v>
      </c>
      <c r="S11" s="111">
        <v>19</v>
      </c>
      <c r="T11" s="111">
        <v>20</v>
      </c>
      <c r="U11" s="111">
        <v>21</v>
      </c>
      <c r="V11" s="115">
        <v>22</v>
      </c>
    </row>
    <row r="12" spans="1:22" s="6" customFormat="1" ht="23.25" customHeight="1">
      <c r="A12" s="164" t="s">
        <v>8</v>
      </c>
      <c r="B12" s="105" t="s">
        <v>9</v>
      </c>
      <c r="C12" s="165" t="s">
        <v>10</v>
      </c>
      <c r="D12" s="279">
        <v>481800.9</v>
      </c>
      <c r="E12" s="279">
        <v>415256.7</v>
      </c>
      <c r="F12" s="279">
        <v>150481.6</v>
      </c>
      <c r="G12" s="194">
        <v>429703.5</v>
      </c>
      <c r="H12" s="194">
        <v>429703.5</v>
      </c>
      <c r="I12" s="202">
        <v>82462</v>
      </c>
      <c r="J12" s="191">
        <v>462427.5</v>
      </c>
      <c r="K12" s="191">
        <v>462427.5</v>
      </c>
      <c r="L12" s="191">
        <v>50977.5</v>
      </c>
      <c r="M12" s="191">
        <f>SUM(J12-G12)</f>
        <v>32724</v>
      </c>
      <c r="N12" s="191">
        <f>SUM(K12-H12)</f>
        <v>32724</v>
      </c>
      <c r="O12" s="191">
        <f>SUM(L12-I12)</f>
        <v>-31484.5</v>
      </c>
      <c r="P12" s="191">
        <v>493349.3</v>
      </c>
      <c r="Q12" s="191">
        <v>493349.3</v>
      </c>
      <c r="R12" s="191">
        <v>27084.3</v>
      </c>
      <c r="S12" s="191">
        <v>545967.4</v>
      </c>
      <c r="T12" s="191">
        <v>545967.4</v>
      </c>
      <c r="U12" s="191">
        <v>35692.4</v>
      </c>
      <c r="V12" s="193"/>
    </row>
    <row r="13" spans="1:22" ht="16.5" customHeight="1">
      <c r="A13" s="168"/>
      <c r="B13" s="127" t="s">
        <v>5</v>
      </c>
      <c r="C13" s="169"/>
      <c r="D13" s="189"/>
      <c r="E13" s="189"/>
      <c r="F13" s="189"/>
      <c r="G13" s="189"/>
      <c r="H13" s="189"/>
      <c r="I13" s="189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</row>
    <row r="14" spans="1:22" s="6" customFormat="1" ht="55.5" customHeight="1">
      <c r="A14" s="164" t="s">
        <v>11</v>
      </c>
      <c r="B14" s="105" t="s">
        <v>12</v>
      </c>
      <c r="C14" s="165" t="s">
        <v>13</v>
      </c>
      <c r="D14" s="279">
        <f>SUM(D16,D21,D24)</f>
        <v>61243.8</v>
      </c>
      <c r="E14" s="279">
        <f>SUM(E16,E21,E24)</f>
        <v>61243.8</v>
      </c>
      <c r="F14" s="194"/>
      <c r="G14" s="194">
        <v>66699.4</v>
      </c>
      <c r="H14" s="194">
        <v>66699.4</v>
      </c>
      <c r="I14" s="194"/>
      <c r="J14" s="191">
        <v>68338.2</v>
      </c>
      <c r="K14" s="191">
        <v>68338.2</v>
      </c>
      <c r="L14" s="191"/>
      <c r="M14" s="191">
        <f>SUM(J14-G14)</f>
        <v>1638.800000000003</v>
      </c>
      <c r="N14" s="191">
        <f>SUM(K14-H14)</f>
        <v>1638.800000000003</v>
      </c>
      <c r="O14" s="191">
        <f>SUM(L14-I14)</f>
        <v>0</v>
      </c>
      <c r="P14" s="191">
        <v>80629.6</v>
      </c>
      <c r="Q14" s="191">
        <v>80629.6</v>
      </c>
      <c r="R14" s="191"/>
      <c r="S14" s="191">
        <v>96280.4</v>
      </c>
      <c r="T14" s="191">
        <v>96280.4</v>
      </c>
      <c r="U14" s="191"/>
      <c r="V14" s="193"/>
    </row>
    <row r="15" spans="1:22" ht="12" customHeight="1">
      <c r="A15" s="168"/>
      <c r="B15" s="127" t="s">
        <v>5</v>
      </c>
      <c r="C15" s="169"/>
      <c r="D15" s="189"/>
      <c r="E15" s="189"/>
      <c r="F15" s="189"/>
      <c r="G15" s="189"/>
      <c r="H15" s="189"/>
      <c r="I15" s="189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3"/>
    </row>
    <row r="16" spans="1:22" s="6" customFormat="1" ht="45" customHeight="1">
      <c r="A16" s="164" t="s">
        <v>14</v>
      </c>
      <c r="B16" s="105" t="s">
        <v>15</v>
      </c>
      <c r="C16" s="165" t="s">
        <v>16</v>
      </c>
      <c r="D16" s="279">
        <f>SUM(D18,D19,D20)</f>
        <v>12369.3</v>
      </c>
      <c r="E16" s="279">
        <f>SUM(E18,E19,E20)</f>
        <v>12369.3</v>
      </c>
      <c r="F16" s="194"/>
      <c r="G16" s="279">
        <v>16503.5</v>
      </c>
      <c r="H16" s="279">
        <v>16503.5</v>
      </c>
      <c r="I16" s="194"/>
      <c r="J16" s="191">
        <v>17328.7</v>
      </c>
      <c r="K16" s="191">
        <v>17328.7</v>
      </c>
      <c r="L16" s="191"/>
      <c r="M16" s="191">
        <f>SUM(J16-G16)</f>
        <v>825.2000000000007</v>
      </c>
      <c r="N16" s="191">
        <f>SUM(K16-H16)</f>
        <v>825.2000000000007</v>
      </c>
      <c r="O16" s="191"/>
      <c r="P16" s="191">
        <v>24989.6</v>
      </c>
      <c r="Q16" s="191">
        <v>24989.6</v>
      </c>
      <c r="R16" s="191"/>
      <c r="S16" s="191">
        <v>38485.4</v>
      </c>
      <c r="T16" s="191">
        <v>38485.4</v>
      </c>
      <c r="U16" s="191"/>
      <c r="V16" s="193"/>
    </row>
    <row r="17" spans="1:22" ht="11.25" customHeight="1">
      <c r="A17" s="168"/>
      <c r="B17" s="127" t="s">
        <v>5</v>
      </c>
      <c r="C17" s="169"/>
      <c r="D17" s="188"/>
      <c r="E17" s="188"/>
      <c r="F17" s="189"/>
      <c r="G17" s="188"/>
      <c r="H17" s="188"/>
      <c r="I17" s="189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3"/>
    </row>
    <row r="18" spans="1:22" s="6" customFormat="1" ht="40.5" customHeight="1">
      <c r="A18" s="171" t="s">
        <v>17</v>
      </c>
      <c r="B18" s="131" t="s">
        <v>18</v>
      </c>
      <c r="C18" s="172" t="s">
        <v>10</v>
      </c>
      <c r="D18" s="188">
        <f>SUM(E18,F18)</f>
        <v>2703.2</v>
      </c>
      <c r="E18" s="188">
        <v>2703.2</v>
      </c>
      <c r="F18" s="189"/>
      <c r="G18" s="188"/>
      <c r="H18" s="188"/>
      <c r="I18" s="189"/>
      <c r="J18" s="192"/>
      <c r="K18" s="192"/>
      <c r="L18" s="192"/>
      <c r="M18" s="192"/>
      <c r="N18" s="192"/>
      <c r="O18" s="192"/>
      <c r="P18" s="192"/>
      <c r="Q18" s="192"/>
      <c r="R18" s="192"/>
      <c r="S18" s="195"/>
      <c r="T18" s="192"/>
      <c r="U18" s="192"/>
      <c r="V18" s="193"/>
    </row>
    <row r="19" spans="1:22" s="6" customFormat="1" ht="33.75" customHeight="1">
      <c r="A19" s="171" t="s">
        <v>19</v>
      </c>
      <c r="B19" s="131" t="s">
        <v>20</v>
      </c>
      <c r="C19" s="172" t="s">
        <v>10</v>
      </c>
      <c r="D19" s="188">
        <f>SUM(E19,F19)</f>
        <v>3368.8</v>
      </c>
      <c r="E19" s="188">
        <v>3368.8</v>
      </c>
      <c r="F19" s="189"/>
      <c r="G19" s="188"/>
      <c r="H19" s="188"/>
      <c r="I19" s="189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3"/>
    </row>
    <row r="20" spans="1:22" s="6" customFormat="1" ht="33.75" customHeight="1">
      <c r="A20" s="171" t="s">
        <v>21</v>
      </c>
      <c r="B20" s="131" t="s">
        <v>22</v>
      </c>
      <c r="C20" s="172" t="s">
        <v>10</v>
      </c>
      <c r="D20" s="188">
        <f>SUM(E20,F20)</f>
        <v>6297.3</v>
      </c>
      <c r="E20" s="188">
        <v>6297.3</v>
      </c>
      <c r="F20" s="189"/>
      <c r="G20" s="188">
        <v>16503.5</v>
      </c>
      <c r="H20" s="188">
        <v>16503.5</v>
      </c>
      <c r="I20" s="189"/>
      <c r="J20" s="192">
        <v>17328.7</v>
      </c>
      <c r="K20" s="192">
        <v>17328.7</v>
      </c>
      <c r="L20" s="192"/>
      <c r="M20" s="192">
        <f>SUM(J20-G20)</f>
        <v>825.2000000000007</v>
      </c>
      <c r="N20" s="192">
        <f>SUM(K20-H20)</f>
        <v>825.2000000000007</v>
      </c>
      <c r="O20" s="192"/>
      <c r="P20" s="192">
        <v>24989.6</v>
      </c>
      <c r="Q20" s="192">
        <v>24989.6</v>
      </c>
      <c r="R20" s="192"/>
      <c r="S20" s="192">
        <v>38485.4</v>
      </c>
      <c r="T20" s="192">
        <v>38485.4</v>
      </c>
      <c r="U20" s="192"/>
      <c r="V20" s="193"/>
    </row>
    <row r="21" spans="1:22" s="6" customFormat="1" ht="19.5" customHeight="1">
      <c r="A21" s="164" t="s">
        <v>23</v>
      </c>
      <c r="B21" s="105" t="s">
        <v>24</v>
      </c>
      <c r="C21" s="165" t="s">
        <v>25</v>
      </c>
      <c r="D21" s="279">
        <f>SUM(D23)</f>
        <v>45738</v>
      </c>
      <c r="E21" s="279">
        <f>SUM(E23)</f>
        <v>45738</v>
      </c>
      <c r="F21" s="194"/>
      <c r="G21" s="279">
        <v>46254.1</v>
      </c>
      <c r="H21" s="279">
        <v>46254.1</v>
      </c>
      <c r="I21" s="194"/>
      <c r="J21" s="191">
        <v>47255.5</v>
      </c>
      <c r="K21" s="191">
        <v>47255.5</v>
      </c>
      <c r="L21" s="191"/>
      <c r="M21" s="191">
        <f>SUM(J21-G21)</f>
        <v>1001.4000000000015</v>
      </c>
      <c r="N21" s="191">
        <f>SUM(K21-H21)</f>
        <v>1001.4000000000015</v>
      </c>
      <c r="O21" s="191"/>
      <c r="P21" s="191">
        <v>51500</v>
      </c>
      <c r="Q21" s="191">
        <v>51500</v>
      </c>
      <c r="R21" s="191"/>
      <c r="S21" s="191">
        <v>53150</v>
      </c>
      <c r="T21" s="191">
        <v>53150</v>
      </c>
      <c r="U21" s="191"/>
      <c r="V21" s="193"/>
    </row>
    <row r="22" spans="1:22" ht="16.5" customHeight="1">
      <c r="A22" s="168"/>
      <c r="B22" s="127" t="s">
        <v>5</v>
      </c>
      <c r="C22" s="169"/>
      <c r="D22" s="188"/>
      <c r="E22" s="188"/>
      <c r="F22" s="189"/>
      <c r="G22" s="189"/>
      <c r="H22" s="189"/>
      <c r="I22" s="189"/>
      <c r="J22" s="192"/>
      <c r="K22" s="192"/>
      <c r="L22" s="192"/>
      <c r="M22" s="188"/>
      <c r="N22" s="188"/>
      <c r="O22" s="192"/>
      <c r="P22" s="192"/>
      <c r="Q22" s="192"/>
      <c r="R22" s="192"/>
      <c r="S22" s="192"/>
      <c r="T22" s="192"/>
      <c r="U22" s="192"/>
      <c r="V22" s="193"/>
    </row>
    <row r="23" spans="1:22" s="6" customFormat="1" ht="19.5" customHeight="1">
      <c r="A23" s="171" t="s">
        <v>26</v>
      </c>
      <c r="B23" s="131" t="s">
        <v>27</v>
      </c>
      <c r="C23" s="172" t="s">
        <v>10</v>
      </c>
      <c r="D23" s="188">
        <f>SUM(E23,F23)</f>
        <v>45738</v>
      </c>
      <c r="E23" s="188">
        <v>45738</v>
      </c>
      <c r="F23" s="189"/>
      <c r="G23" s="188">
        <v>46254.1</v>
      </c>
      <c r="H23" s="188">
        <v>46254.1</v>
      </c>
      <c r="I23" s="189"/>
      <c r="J23" s="192">
        <v>47255.5</v>
      </c>
      <c r="K23" s="192">
        <v>47255.5</v>
      </c>
      <c r="L23" s="192"/>
      <c r="M23" s="192">
        <f>SUM(J23-G23)</f>
        <v>1001.4000000000015</v>
      </c>
      <c r="N23" s="192">
        <f>SUM(K23-H23)</f>
        <v>1001.4000000000015</v>
      </c>
      <c r="O23" s="192"/>
      <c r="P23" s="192">
        <v>51500</v>
      </c>
      <c r="Q23" s="192">
        <v>51500</v>
      </c>
      <c r="R23" s="192"/>
      <c r="S23" s="192">
        <v>53150</v>
      </c>
      <c r="T23" s="192">
        <v>53150</v>
      </c>
      <c r="U23" s="192"/>
      <c r="V23" s="193"/>
    </row>
    <row r="24" spans="1:22" s="6" customFormat="1" ht="80.25" customHeight="1">
      <c r="A24" s="164" t="s">
        <v>28</v>
      </c>
      <c r="B24" s="105" t="s">
        <v>29</v>
      </c>
      <c r="C24" s="165" t="s">
        <v>30</v>
      </c>
      <c r="D24" s="279">
        <f>SUM(D26:D43)</f>
        <v>3136.5</v>
      </c>
      <c r="E24" s="279">
        <f>SUM(E26:E43)</f>
        <v>3136.5</v>
      </c>
      <c r="F24" s="194"/>
      <c r="G24" s="279">
        <f>SUM(G26:G43)</f>
        <v>3941.8</v>
      </c>
      <c r="H24" s="279">
        <f>SUM(H26:H43)</f>
        <v>3941.8</v>
      </c>
      <c r="I24" s="194"/>
      <c r="J24" s="191">
        <v>3754</v>
      </c>
      <c r="K24" s="191">
        <v>3754</v>
      </c>
      <c r="L24" s="191"/>
      <c r="M24" s="191">
        <f>SUM(J24-G24)</f>
        <v>-187.80000000000018</v>
      </c>
      <c r="N24" s="191">
        <f>SUM(K24-H24)</f>
        <v>-187.80000000000018</v>
      </c>
      <c r="O24" s="191"/>
      <c r="P24" s="191">
        <v>4140</v>
      </c>
      <c r="Q24" s="191">
        <v>4140</v>
      </c>
      <c r="R24" s="191"/>
      <c r="S24" s="191">
        <v>4645</v>
      </c>
      <c r="T24" s="191">
        <v>4645</v>
      </c>
      <c r="U24" s="191"/>
      <c r="V24" s="193"/>
    </row>
    <row r="25" spans="1:22" ht="12.75" customHeight="1">
      <c r="A25" s="168"/>
      <c r="B25" s="127" t="s">
        <v>5</v>
      </c>
      <c r="C25" s="169"/>
      <c r="D25" s="189"/>
      <c r="E25" s="189"/>
      <c r="F25" s="189"/>
      <c r="G25" s="189"/>
      <c r="H25" s="189"/>
      <c r="I25" s="189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3"/>
    </row>
    <row r="26" spans="1:22" ht="59.25" customHeight="1">
      <c r="A26" s="168" t="s">
        <v>31</v>
      </c>
      <c r="B26" s="127" t="s">
        <v>32</v>
      </c>
      <c r="C26" s="169" t="s">
        <v>10</v>
      </c>
      <c r="D26" s="188">
        <v>365</v>
      </c>
      <c r="E26" s="188">
        <v>365</v>
      </c>
      <c r="F26" s="189"/>
      <c r="G26" s="190">
        <v>300</v>
      </c>
      <c r="H26" s="190">
        <v>300</v>
      </c>
      <c r="I26" s="189"/>
      <c r="J26" s="192">
        <v>345</v>
      </c>
      <c r="K26" s="192">
        <v>345</v>
      </c>
      <c r="L26" s="192"/>
      <c r="M26" s="192">
        <f aca="true" t="shared" si="0" ref="M26:M32">SUM(J26-G26)</f>
        <v>45</v>
      </c>
      <c r="N26" s="192">
        <f aca="true" t="shared" si="1" ref="N26:N32">SUM(K26-H26)</f>
        <v>45</v>
      </c>
      <c r="O26" s="192"/>
      <c r="P26" s="192">
        <v>390</v>
      </c>
      <c r="Q26" s="192">
        <v>390</v>
      </c>
      <c r="R26" s="192"/>
      <c r="S26" s="192">
        <v>405</v>
      </c>
      <c r="T26" s="192">
        <v>405</v>
      </c>
      <c r="U26" s="192"/>
      <c r="V26" s="193"/>
    </row>
    <row r="27" spans="1:22" ht="91.5" customHeight="1">
      <c r="A27" s="168" t="s">
        <v>33</v>
      </c>
      <c r="B27" s="127" t="s">
        <v>34</v>
      </c>
      <c r="C27" s="169" t="s">
        <v>10</v>
      </c>
      <c r="D27" s="188">
        <v>93</v>
      </c>
      <c r="E27" s="188">
        <v>93</v>
      </c>
      <c r="F27" s="189"/>
      <c r="G27" s="190">
        <v>90</v>
      </c>
      <c r="H27" s="190">
        <v>90</v>
      </c>
      <c r="I27" s="189"/>
      <c r="J27" s="192">
        <v>100</v>
      </c>
      <c r="K27" s="192">
        <v>100</v>
      </c>
      <c r="L27" s="192"/>
      <c r="M27" s="192">
        <f t="shared" si="0"/>
        <v>10</v>
      </c>
      <c r="N27" s="192">
        <f t="shared" si="1"/>
        <v>10</v>
      </c>
      <c r="O27" s="192"/>
      <c r="P27" s="192">
        <v>115</v>
      </c>
      <c r="Q27" s="192">
        <v>115</v>
      </c>
      <c r="R27" s="192"/>
      <c r="S27" s="192">
        <v>130</v>
      </c>
      <c r="T27" s="192">
        <v>130</v>
      </c>
      <c r="U27" s="192"/>
      <c r="V27" s="193"/>
    </row>
    <row r="28" spans="1:22" ht="49.5" customHeight="1">
      <c r="A28" s="168" t="s">
        <v>35</v>
      </c>
      <c r="B28" s="127" t="s">
        <v>36</v>
      </c>
      <c r="C28" s="169" t="s">
        <v>10</v>
      </c>
      <c r="D28" s="189"/>
      <c r="E28" s="189"/>
      <c r="F28" s="189"/>
      <c r="G28" s="190"/>
      <c r="H28" s="190"/>
      <c r="I28" s="189"/>
      <c r="J28" s="192"/>
      <c r="K28" s="192"/>
      <c r="L28" s="192"/>
      <c r="M28" s="192">
        <f t="shared" si="0"/>
        <v>0</v>
      </c>
      <c r="N28" s="192">
        <f t="shared" si="1"/>
        <v>0</v>
      </c>
      <c r="O28" s="192"/>
      <c r="P28" s="192"/>
      <c r="Q28" s="192"/>
      <c r="R28" s="192"/>
      <c r="S28" s="192"/>
      <c r="T28" s="192"/>
      <c r="U28" s="192"/>
      <c r="V28" s="193"/>
    </row>
    <row r="29" spans="1:22" ht="99">
      <c r="A29" s="168" t="s">
        <v>37</v>
      </c>
      <c r="B29" s="127" t="s">
        <v>38</v>
      </c>
      <c r="C29" s="169" t="s">
        <v>10</v>
      </c>
      <c r="D29" s="190">
        <v>400</v>
      </c>
      <c r="E29" s="190">
        <v>400</v>
      </c>
      <c r="F29" s="189"/>
      <c r="G29" s="190">
        <v>600</v>
      </c>
      <c r="H29" s="190">
        <v>600</v>
      </c>
      <c r="I29" s="189"/>
      <c r="J29" s="192">
        <v>800</v>
      </c>
      <c r="K29" s="192">
        <v>800</v>
      </c>
      <c r="L29" s="192"/>
      <c r="M29" s="192">
        <f t="shared" si="0"/>
        <v>200</v>
      </c>
      <c r="N29" s="192">
        <f t="shared" si="1"/>
        <v>200</v>
      </c>
      <c r="O29" s="192"/>
      <c r="P29" s="192">
        <v>800</v>
      </c>
      <c r="Q29" s="192">
        <v>800</v>
      </c>
      <c r="R29" s="192"/>
      <c r="S29" s="192">
        <v>800</v>
      </c>
      <c r="T29" s="192">
        <v>800</v>
      </c>
      <c r="U29" s="192"/>
      <c r="V29" s="193"/>
    </row>
    <row r="30" spans="1:22" ht="105" customHeight="1">
      <c r="A30" s="168" t="s">
        <v>39</v>
      </c>
      <c r="B30" s="127" t="s">
        <v>40</v>
      </c>
      <c r="C30" s="169" t="s">
        <v>10</v>
      </c>
      <c r="D30" s="190"/>
      <c r="E30" s="190"/>
      <c r="F30" s="189"/>
      <c r="G30" s="190">
        <v>60</v>
      </c>
      <c r="H30" s="190">
        <v>60</v>
      </c>
      <c r="I30" s="189"/>
      <c r="J30" s="192">
        <v>60</v>
      </c>
      <c r="K30" s="192">
        <v>60</v>
      </c>
      <c r="L30" s="192"/>
      <c r="M30" s="192">
        <f t="shared" si="0"/>
        <v>0</v>
      </c>
      <c r="N30" s="192">
        <f t="shared" si="1"/>
        <v>0</v>
      </c>
      <c r="O30" s="192"/>
      <c r="P30" s="192">
        <v>60</v>
      </c>
      <c r="Q30" s="192">
        <v>60</v>
      </c>
      <c r="R30" s="192"/>
      <c r="S30" s="192">
        <v>60</v>
      </c>
      <c r="T30" s="192">
        <v>60</v>
      </c>
      <c r="U30" s="192"/>
      <c r="V30" s="193"/>
    </row>
    <row r="31" spans="1:22" ht="61.5" customHeight="1">
      <c r="A31" s="168" t="s">
        <v>41</v>
      </c>
      <c r="B31" s="127" t="s">
        <v>42</v>
      </c>
      <c r="C31" s="169" t="s">
        <v>10</v>
      </c>
      <c r="D31" s="190">
        <v>50</v>
      </c>
      <c r="E31" s="190">
        <v>50</v>
      </c>
      <c r="F31" s="189"/>
      <c r="G31" s="190">
        <v>50</v>
      </c>
      <c r="H31" s="190">
        <v>50</v>
      </c>
      <c r="I31" s="189"/>
      <c r="J31" s="192">
        <v>50</v>
      </c>
      <c r="K31" s="192">
        <v>50</v>
      </c>
      <c r="L31" s="192"/>
      <c r="M31" s="192">
        <f t="shared" si="0"/>
        <v>0</v>
      </c>
      <c r="N31" s="192">
        <f t="shared" si="1"/>
        <v>0</v>
      </c>
      <c r="O31" s="192"/>
      <c r="P31" s="192">
        <v>50</v>
      </c>
      <c r="Q31" s="192">
        <v>50</v>
      </c>
      <c r="R31" s="192"/>
      <c r="S31" s="192">
        <v>50</v>
      </c>
      <c r="T31" s="192">
        <v>50</v>
      </c>
      <c r="U31" s="192"/>
      <c r="V31" s="193"/>
    </row>
    <row r="32" spans="1:22" ht="53.25" customHeight="1">
      <c r="A32" s="168" t="s">
        <v>43</v>
      </c>
      <c r="B32" s="127" t="s">
        <v>44</v>
      </c>
      <c r="C32" s="169" t="s">
        <v>10</v>
      </c>
      <c r="D32" s="188">
        <v>1697.8</v>
      </c>
      <c r="E32" s="188">
        <v>1697.8</v>
      </c>
      <c r="F32" s="189"/>
      <c r="G32" s="190">
        <v>1740.8</v>
      </c>
      <c r="H32" s="190">
        <v>1740.8</v>
      </c>
      <c r="I32" s="189"/>
      <c r="J32" s="192">
        <v>1700</v>
      </c>
      <c r="K32" s="192">
        <v>1700</v>
      </c>
      <c r="L32" s="192"/>
      <c r="M32" s="192">
        <f t="shared" si="0"/>
        <v>-40.799999999999955</v>
      </c>
      <c r="N32" s="192">
        <f t="shared" si="1"/>
        <v>-40.799999999999955</v>
      </c>
      <c r="O32" s="192"/>
      <c r="P32" s="192">
        <v>1850</v>
      </c>
      <c r="Q32" s="192">
        <v>1850</v>
      </c>
      <c r="R32" s="192"/>
      <c r="S32" s="192">
        <v>2000</v>
      </c>
      <c r="T32" s="192">
        <v>2000</v>
      </c>
      <c r="U32" s="192"/>
      <c r="V32" s="193"/>
    </row>
    <row r="33" spans="1:22" ht="81.75" customHeight="1">
      <c r="A33" s="168" t="s">
        <v>45</v>
      </c>
      <c r="B33" s="127" t="s">
        <v>46</v>
      </c>
      <c r="C33" s="169" t="s">
        <v>10</v>
      </c>
      <c r="D33" s="190"/>
      <c r="E33" s="190"/>
      <c r="F33" s="189"/>
      <c r="G33" s="190"/>
      <c r="H33" s="190"/>
      <c r="I33" s="189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3"/>
    </row>
    <row r="34" spans="1:22" ht="95.25" customHeight="1">
      <c r="A34" s="168" t="s">
        <v>47</v>
      </c>
      <c r="B34" s="127" t="s">
        <v>48</v>
      </c>
      <c r="C34" s="169" t="s">
        <v>10</v>
      </c>
      <c r="D34" s="190">
        <v>25</v>
      </c>
      <c r="E34" s="190">
        <v>25</v>
      </c>
      <c r="F34" s="189"/>
      <c r="G34" s="190">
        <v>25</v>
      </c>
      <c r="H34" s="190">
        <v>25</v>
      </c>
      <c r="I34" s="189"/>
      <c r="J34" s="192">
        <v>25</v>
      </c>
      <c r="K34" s="192">
        <v>25</v>
      </c>
      <c r="L34" s="192"/>
      <c r="M34" s="192">
        <f aca="true" t="shared" si="2" ref="M34:N37">SUM(J34-G34)</f>
        <v>0</v>
      </c>
      <c r="N34" s="192">
        <f t="shared" si="2"/>
        <v>0</v>
      </c>
      <c r="O34" s="192"/>
      <c r="P34" s="192">
        <v>25</v>
      </c>
      <c r="Q34" s="192">
        <v>25</v>
      </c>
      <c r="R34" s="192"/>
      <c r="S34" s="192">
        <v>25</v>
      </c>
      <c r="T34" s="192">
        <v>25</v>
      </c>
      <c r="U34" s="192"/>
      <c r="V34" s="193"/>
    </row>
    <row r="35" spans="1:22" ht="57.75">
      <c r="A35" s="168" t="s">
        <v>49</v>
      </c>
      <c r="B35" s="127" t="s">
        <v>50</v>
      </c>
      <c r="C35" s="169" t="s">
        <v>10</v>
      </c>
      <c r="D35" s="190">
        <v>115</v>
      </c>
      <c r="E35" s="190">
        <v>115</v>
      </c>
      <c r="F35" s="189"/>
      <c r="G35" s="190">
        <v>104</v>
      </c>
      <c r="H35" s="190">
        <v>104</v>
      </c>
      <c r="I35" s="189"/>
      <c r="J35" s="192">
        <v>124</v>
      </c>
      <c r="K35" s="192">
        <v>124</v>
      </c>
      <c r="L35" s="192"/>
      <c r="M35" s="192">
        <f t="shared" si="2"/>
        <v>20</v>
      </c>
      <c r="N35" s="192">
        <f t="shared" si="2"/>
        <v>20</v>
      </c>
      <c r="O35" s="192"/>
      <c r="P35" s="192">
        <v>150</v>
      </c>
      <c r="Q35" s="192">
        <v>150</v>
      </c>
      <c r="R35" s="192"/>
      <c r="S35" s="192">
        <v>175</v>
      </c>
      <c r="T35" s="192">
        <v>175</v>
      </c>
      <c r="U35" s="192"/>
      <c r="V35" s="193"/>
    </row>
    <row r="36" spans="1:22" ht="41.25" customHeight="1">
      <c r="A36" s="168" t="s">
        <v>51</v>
      </c>
      <c r="B36" s="127" t="s">
        <v>52</v>
      </c>
      <c r="C36" s="169" t="s">
        <v>10</v>
      </c>
      <c r="D36" s="189"/>
      <c r="E36" s="189"/>
      <c r="F36" s="189"/>
      <c r="G36" s="190"/>
      <c r="H36" s="190"/>
      <c r="I36" s="189"/>
      <c r="J36" s="192"/>
      <c r="K36" s="192"/>
      <c r="L36" s="192"/>
      <c r="M36" s="192">
        <f t="shared" si="2"/>
        <v>0</v>
      </c>
      <c r="N36" s="192">
        <f t="shared" si="2"/>
        <v>0</v>
      </c>
      <c r="O36" s="192"/>
      <c r="P36" s="192"/>
      <c r="Q36" s="192"/>
      <c r="R36" s="192"/>
      <c r="S36" s="192"/>
      <c r="T36" s="192"/>
      <c r="U36" s="192"/>
      <c r="V36" s="193"/>
    </row>
    <row r="37" spans="1:22" ht="99.75" customHeight="1">
      <c r="A37" s="168" t="s">
        <v>53</v>
      </c>
      <c r="B37" s="127" t="s">
        <v>54</v>
      </c>
      <c r="C37" s="169" t="s">
        <v>10</v>
      </c>
      <c r="D37" s="189">
        <v>390.7</v>
      </c>
      <c r="E37" s="189">
        <v>390.7</v>
      </c>
      <c r="F37" s="189"/>
      <c r="G37" s="190">
        <v>972</v>
      </c>
      <c r="H37" s="190">
        <v>972</v>
      </c>
      <c r="I37" s="189"/>
      <c r="J37" s="192">
        <v>550</v>
      </c>
      <c r="K37" s="192">
        <v>550</v>
      </c>
      <c r="L37" s="192"/>
      <c r="M37" s="192">
        <f t="shared" si="2"/>
        <v>-422</v>
      </c>
      <c r="N37" s="192">
        <f t="shared" si="2"/>
        <v>-422</v>
      </c>
      <c r="O37" s="192"/>
      <c r="P37" s="192">
        <v>700</v>
      </c>
      <c r="Q37" s="192">
        <v>700</v>
      </c>
      <c r="R37" s="192"/>
      <c r="S37" s="192">
        <v>1000</v>
      </c>
      <c r="T37" s="192">
        <v>1000</v>
      </c>
      <c r="U37" s="192"/>
      <c r="V37" s="193"/>
    </row>
    <row r="38" spans="1:22" ht="136.5" customHeight="1">
      <c r="A38" s="168" t="s">
        <v>55</v>
      </c>
      <c r="B38" s="127" t="s">
        <v>56</v>
      </c>
      <c r="C38" s="169" t="s">
        <v>10</v>
      </c>
      <c r="D38" s="189"/>
      <c r="E38" s="189"/>
      <c r="F38" s="189"/>
      <c r="G38" s="189"/>
      <c r="H38" s="189"/>
      <c r="I38" s="189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3"/>
    </row>
    <row r="39" spans="1:22" ht="66.75" customHeight="1">
      <c r="A39" s="168" t="s">
        <v>57</v>
      </c>
      <c r="B39" s="127" t="s">
        <v>58</v>
      </c>
      <c r="C39" s="169" t="s">
        <v>10</v>
      </c>
      <c r="D39" s="189"/>
      <c r="E39" s="189"/>
      <c r="F39" s="189"/>
      <c r="G39" s="189"/>
      <c r="H39" s="189"/>
      <c r="I39" s="189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3"/>
    </row>
    <row r="40" spans="1:22" ht="75.75" customHeight="1">
      <c r="A40" s="168" t="s">
        <v>59</v>
      </c>
      <c r="B40" s="127" t="s">
        <v>60</v>
      </c>
      <c r="C40" s="169" t="s">
        <v>10</v>
      </c>
      <c r="D40" s="189"/>
      <c r="E40" s="189"/>
      <c r="F40" s="189"/>
      <c r="G40" s="189"/>
      <c r="H40" s="189"/>
      <c r="I40" s="189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3"/>
    </row>
    <row r="41" spans="1:22" ht="51" customHeight="1">
      <c r="A41" s="168" t="s">
        <v>61</v>
      </c>
      <c r="B41" s="127" t="s">
        <v>62</v>
      </c>
      <c r="C41" s="169" t="s">
        <v>10</v>
      </c>
      <c r="D41" s="189"/>
      <c r="E41" s="189"/>
      <c r="F41" s="189"/>
      <c r="G41" s="189"/>
      <c r="H41" s="189"/>
      <c r="I41" s="189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3"/>
    </row>
    <row r="42" spans="1:22" ht="39" customHeight="1">
      <c r="A42" s="168" t="s">
        <v>63</v>
      </c>
      <c r="B42" s="127" t="s">
        <v>64</v>
      </c>
      <c r="C42" s="169" t="s">
        <v>10</v>
      </c>
      <c r="D42" s="189"/>
      <c r="E42" s="189"/>
      <c r="F42" s="189"/>
      <c r="G42" s="189"/>
      <c r="H42" s="189"/>
      <c r="I42" s="189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3"/>
    </row>
    <row r="43" spans="1:22" ht="12.75" customHeight="1">
      <c r="A43" s="168" t="s">
        <v>65</v>
      </c>
      <c r="B43" s="127" t="s">
        <v>66</v>
      </c>
      <c r="C43" s="169" t="s">
        <v>10</v>
      </c>
      <c r="D43" s="189"/>
      <c r="E43" s="189"/>
      <c r="F43" s="189"/>
      <c r="G43" s="189"/>
      <c r="H43" s="189"/>
      <c r="I43" s="189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3"/>
    </row>
    <row r="44" spans="1:22" s="6" customFormat="1" ht="41.25" customHeight="1">
      <c r="A44" s="164" t="s">
        <v>67</v>
      </c>
      <c r="B44" s="105" t="s">
        <v>68</v>
      </c>
      <c r="C44" s="165" t="s">
        <v>69</v>
      </c>
      <c r="D44" s="194"/>
      <c r="E44" s="194"/>
      <c r="F44" s="194"/>
      <c r="G44" s="194"/>
      <c r="H44" s="194"/>
      <c r="I44" s="194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3"/>
    </row>
    <row r="45" spans="1:22" ht="10.5" customHeight="1">
      <c r="A45" s="168"/>
      <c r="B45" s="127" t="s">
        <v>5</v>
      </c>
      <c r="C45" s="169"/>
      <c r="D45" s="189"/>
      <c r="E45" s="189"/>
      <c r="F45" s="189"/>
      <c r="G45" s="189"/>
      <c r="H45" s="189"/>
      <c r="I45" s="189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3"/>
    </row>
    <row r="46" spans="1:22" s="6" customFormat="1" ht="115.5" customHeight="1">
      <c r="A46" s="171" t="s">
        <v>70</v>
      </c>
      <c r="B46" s="131" t="s">
        <v>71</v>
      </c>
      <c r="C46" s="172" t="s">
        <v>10</v>
      </c>
      <c r="D46" s="189"/>
      <c r="E46" s="189"/>
      <c r="F46" s="189"/>
      <c r="G46" s="189"/>
      <c r="H46" s="189"/>
      <c r="I46" s="189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3"/>
    </row>
    <row r="47" spans="1:22" s="6" customFormat="1" ht="118.5" customHeight="1">
      <c r="A47" s="171" t="s">
        <v>72</v>
      </c>
      <c r="B47" s="131" t="s">
        <v>73</v>
      </c>
      <c r="C47" s="172" t="s">
        <v>10</v>
      </c>
      <c r="D47" s="189"/>
      <c r="E47" s="189"/>
      <c r="F47" s="189"/>
      <c r="G47" s="189"/>
      <c r="H47" s="189"/>
      <c r="I47" s="189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3"/>
    </row>
    <row r="48" spans="1:22" s="6" customFormat="1" ht="61.5" customHeight="1">
      <c r="A48" s="164" t="s">
        <v>74</v>
      </c>
      <c r="B48" s="105" t="s">
        <v>75</v>
      </c>
      <c r="C48" s="165" t="s">
        <v>76</v>
      </c>
      <c r="D48" s="188">
        <f>SUM(D56,D60,D53,D55,D57,D64)</f>
        <v>358618.7</v>
      </c>
      <c r="E48" s="188">
        <f>SUM(E49,E51,E56,E55,E57,E64)</f>
        <v>292074.5</v>
      </c>
      <c r="F48" s="188">
        <f>SUM(F60)</f>
        <v>66544.2</v>
      </c>
      <c r="G48" s="188">
        <f>SUM(G49,G51,G56,G55,G57,G64)</f>
        <v>300671.5</v>
      </c>
      <c r="H48" s="188">
        <f>SUM(H49,H51,H56,H55,H57,H64)</f>
        <v>300671.5</v>
      </c>
      <c r="I48" s="194"/>
      <c r="J48" s="191">
        <v>330738.7</v>
      </c>
      <c r="K48" s="191">
        <v>330738.7</v>
      </c>
      <c r="L48" s="191"/>
      <c r="M48" s="191">
        <f>SUM(J48-G48)</f>
        <v>30067.20000000001</v>
      </c>
      <c r="N48" s="191">
        <f>SUM(K48-H48)</f>
        <v>30067.20000000001</v>
      </c>
      <c r="O48" s="191"/>
      <c r="P48" s="191">
        <v>346799</v>
      </c>
      <c r="Q48" s="191">
        <v>346799</v>
      </c>
      <c r="R48" s="191"/>
      <c r="S48" s="191">
        <v>379177</v>
      </c>
      <c r="T48" s="191">
        <v>379177</v>
      </c>
      <c r="U48" s="191"/>
      <c r="V48" s="193"/>
    </row>
    <row r="49" spans="1:22" ht="12.75" customHeight="1">
      <c r="A49" s="168"/>
      <c r="B49" s="127" t="s">
        <v>5</v>
      </c>
      <c r="C49" s="169"/>
      <c r="D49" s="189"/>
      <c r="E49" s="189"/>
      <c r="F49" s="189"/>
      <c r="G49" s="189"/>
      <c r="H49" s="189"/>
      <c r="I49" s="189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3"/>
    </row>
    <row r="50" spans="1:22" s="6" customFormat="1" ht="52.5" customHeight="1">
      <c r="A50" s="164" t="s">
        <v>77</v>
      </c>
      <c r="B50" s="105" t="s">
        <v>78</v>
      </c>
      <c r="C50" s="165" t="s">
        <v>79</v>
      </c>
      <c r="D50" s="194"/>
      <c r="E50" s="194"/>
      <c r="F50" s="194"/>
      <c r="G50" s="194"/>
      <c r="H50" s="194"/>
      <c r="I50" s="194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3"/>
    </row>
    <row r="51" spans="1:22" ht="9.75" customHeight="1">
      <c r="A51" s="168"/>
      <c r="B51" s="127" t="s">
        <v>5</v>
      </c>
      <c r="C51" s="169"/>
      <c r="D51" s="189"/>
      <c r="E51" s="189"/>
      <c r="F51" s="189"/>
      <c r="G51" s="189"/>
      <c r="H51" s="189"/>
      <c r="I51" s="189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3"/>
    </row>
    <row r="52" spans="1:22" s="6" customFormat="1" ht="52.5" customHeight="1">
      <c r="A52" s="171" t="s">
        <v>80</v>
      </c>
      <c r="B52" s="131" t="s">
        <v>81</v>
      </c>
      <c r="C52" s="172"/>
      <c r="D52" s="189"/>
      <c r="E52" s="189"/>
      <c r="F52" s="189"/>
      <c r="G52" s="189"/>
      <c r="H52" s="189"/>
      <c r="I52" s="189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3"/>
    </row>
    <row r="53" spans="1:22" s="6" customFormat="1" ht="50.25" customHeight="1">
      <c r="A53" s="164" t="s">
        <v>82</v>
      </c>
      <c r="B53" s="105" t="s">
        <v>83</v>
      </c>
      <c r="C53" s="165" t="s">
        <v>84</v>
      </c>
      <c r="D53" s="194"/>
      <c r="E53" s="194"/>
      <c r="F53" s="194"/>
      <c r="G53" s="194"/>
      <c r="H53" s="194"/>
      <c r="I53" s="194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3"/>
    </row>
    <row r="54" spans="1:22" ht="12.75" customHeight="1">
      <c r="A54" s="168"/>
      <c r="B54" s="127" t="s">
        <v>5</v>
      </c>
      <c r="C54" s="169"/>
      <c r="D54" s="189"/>
      <c r="E54" s="189"/>
      <c r="F54" s="189"/>
      <c r="G54" s="189"/>
      <c r="H54" s="189"/>
      <c r="I54" s="189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3"/>
    </row>
    <row r="55" spans="1:22" s="6" customFormat="1" ht="76.5" customHeight="1">
      <c r="A55" s="171" t="s">
        <v>85</v>
      </c>
      <c r="B55" s="131" t="s">
        <v>86</v>
      </c>
      <c r="C55" s="172" t="s">
        <v>10</v>
      </c>
      <c r="D55" s="189"/>
      <c r="E55" s="189"/>
      <c r="F55" s="189"/>
      <c r="G55" s="189"/>
      <c r="H55" s="189"/>
      <c r="I55" s="189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3"/>
    </row>
    <row r="56" spans="1:22" s="6" customFormat="1" ht="75" customHeight="1">
      <c r="A56" s="164" t="s">
        <v>87</v>
      </c>
      <c r="B56" s="105" t="s">
        <v>783</v>
      </c>
      <c r="C56" s="165" t="s">
        <v>89</v>
      </c>
      <c r="D56" s="279">
        <f>SUM(D58,D59)</f>
        <v>292074.5</v>
      </c>
      <c r="E56" s="279">
        <f>SUM(E58,E59)</f>
        <v>292074.5</v>
      </c>
      <c r="F56" s="194"/>
      <c r="G56" s="279">
        <f>SUM(G58,G59)</f>
        <v>300671.5</v>
      </c>
      <c r="H56" s="279">
        <f>SUM(H58,H59)</f>
        <v>300671.5</v>
      </c>
      <c r="I56" s="194"/>
      <c r="J56" s="191">
        <v>330738.7</v>
      </c>
      <c r="K56" s="191">
        <v>330738.7</v>
      </c>
      <c r="L56" s="191"/>
      <c r="M56" s="191">
        <f aca="true" t="shared" si="3" ref="M56:N59">SUM(J56-G56)</f>
        <v>30067.20000000001</v>
      </c>
      <c r="N56" s="191">
        <f t="shared" si="3"/>
        <v>30067.20000000001</v>
      </c>
      <c r="O56" s="191"/>
      <c r="P56" s="191">
        <v>346799</v>
      </c>
      <c r="Q56" s="191">
        <v>346799</v>
      </c>
      <c r="R56" s="191"/>
      <c r="S56" s="191">
        <v>379177</v>
      </c>
      <c r="T56" s="191">
        <v>379177</v>
      </c>
      <c r="U56" s="191"/>
      <c r="V56" s="193"/>
    </row>
    <row r="57" spans="1:22" ht="12.75" customHeight="1">
      <c r="A57" s="168"/>
      <c r="B57" s="127" t="s">
        <v>5</v>
      </c>
      <c r="C57" s="169"/>
      <c r="D57" s="189"/>
      <c r="E57" s="189"/>
      <c r="F57" s="189"/>
      <c r="G57" s="189"/>
      <c r="H57" s="189"/>
      <c r="I57" s="189"/>
      <c r="J57" s="192"/>
      <c r="K57" s="192"/>
      <c r="L57" s="192"/>
      <c r="M57" s="191">
        <f t="shared" si="3"/>
        <v>0</v>
      </c>
      <c r="N57" s="191">
        <f t="shared" si="3"/>
        <v>0</v>
      </c>
      <c r="O57" s="192"/>
      <c r="P57" s="192"/>
      <c r="Q57" s="192"/>
      <c r="R57" s="192"/>
      <c r="S57" s="192"/>
      <c r="T57" s="192"/>
      <c r="U57" s="192"/>
      <c r="V57" s="193"/>
    </row>
    <row r="58" spans="1:22" ht="41.25" customHeight="1">
      <c r="A58" s="168" t="s">
        <v>90</v>
      </c>
      <c r="B58" s="127" t="s">
        <v>91</v>
      </c>
      <c r="C58" s="169" t="s">
        <v>10</v>
      </c>
      <c r="D58" s="188">
        <f>SUM(E58,F58)</f>
        <v>290875.7</v>
      </c>
      <c r="E58" s="188">
        <v>290875.7</v>
      </c>
      <c r="F58" s="189"/>
      <c r="G58" s="189">
        <v>299582.1</v>
      </c>
      <c r="H58" s="189">
        <v>299582.1</v>
      </c>
      <c r="I58" s="189"/>
      <c r="J58" s="192">
        <v>329540.3</v>
      </c>
      <c r="K58" s="192">
        <v>329540.3</v>
      </c>
      <c r="L58" s="192"/>
      <c r="M58" s="192">
        <f t="shared" si="3"/>
        <v>29958.20000000001</v>
      </c>
      <c r="N58" s="192">
        <f t="shared" si="3"/>
        <v>29958.20000000001</v>
      </c>
      <c r="O58" s="192"/>
      <c r="P58" s="192">
        <v>345500</v>
      </c>
      <c r="Q58" s="192">
        <v>345500</v>
      </c>
      <c r="R58" s="192"/>
      <c r="S58" s="192">
        <v>377777</v>
      </c>
      <c r="T58" s="192">
        <v>377777</v>
      </c>
      <c r="U58" s="192"/>
      <c r="V58" s="193"/>
    </row>
    <row r="59" spans="1:22" ht="37.5" customHeight="1">
      <c r="A59" s="168" t="s">
        <v>92</v>
      </c>
      <c r="B59" s="127" t="s">
        <v>93</v>
      </c>
      <c r="C59" s="169" t="s">
        <v>10</v>
      </c>
      <c r="D59" s="188">
        <f>SUM(E59,F59)</f>
        <v>1198.8</v>
      </c>
      <c r="E59" s="188">
        <v>1198.8</v>
      </c>
      <c r="F59" s="189"/>
      <c r="G59" s="189">
        <v>1089.4</v>
      </c>
      <c r="H59" s="189">
        <v>1089.4</v>
      </c>
      <c r="I59" s="189"/>
      <c r="J59" s="192">
        <v>1198.4</v>
      </c>
      <c r="K59" s="192">
        <v>1198.4</v>
      </c>
      <c r="L59" s="192"/>
      <c r="M59" s="192">
        <f t="shared" si="3"/>
        <v>109</v>
      </c>
      <c r="N59" s="192">
        <f t="shared" si="3"/>
        <v>109</v>
      </c>
      <c r="O59" s="192"/>
      <c r="P59" s="192">
        <v>1299</v>
      </c>
      <c r="Q59" s="192">
        <v>1299</v>
      </c>
      <c r="R59" s="192"/>
      <c r="S59" s="192">
        <v>1400</v>
      </c>
      <c r="T59" s="192">
        <v>1400</v>
      </c>
      <c r="U59" s="192"/>
      <c r="V59" s="193"/>
    </row>
    <row r="60" spans="1:22" s="6" customFormat="1" ht="65.25" customHeight="1">
      <c r="A60" s="164" t="s">
        <v>94</v>
      </c>
      <c r="B60" s="105" t="s">
        <v>95</v>
      </c>
      <c r="C60" s="165" t="s">
        <v>96</v>
      </c>
      <c r="D60" s="188">
        <v>66544.2</v>
      </c>
      <c r="E60" s="194"/>
      <c r="F60" s="188">
        <v>66544.2</v>
      </c>
      <c r="G60" s="194"/>
      <c r="H60" s="194"/>
      <c r="I60" s="194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3"/>
    </row>
    <row r="61" spans="1:22" ht="12.75" customHeight="1">
      <c r="A61" s="168"/>
      <c r="B61" s="127" t="s">
        <v>5</v>
      </c>
      <c r="C61" s="169"/>
      <c r="D61" s="189"/>
      <c r="E61" s="189"/>
      <c r="F61" s="189"/>
      <c r="G61" s="189"/>
      <c r="H61" s="189"/>
      <c r="I61" s="189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3"/>
    </row>
    <row r="62" spans="1:22" ht="42" customHeight="1">
      <c r="A62" s="168" t="s">
        <v>97</v>
      </c>
      <c r="B62" s="127" t="s">
        <v>98</v>
      </c>
      <c r="C62" s="169" t="s">
        <v>10</v>
      </c>
      <c r="D62" s="188">
        <v>66544.2</v>
      </c>
      <c r="E62" s="189"/>
      <c r="F62" s="188">
        <v>66544.2</v>
      </c>
      <c r="G62" s="189"/>
      <c r="H62" s="189"/>
      <c r="I62" s="189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3"/>
    </row>
    <row r="63" spans="1:22" s="6" customFormat="1" ht="69" customHeight="1">
      <c r="A63" s="164" t="s">
        <v>99</v>
      </c>
      <c r="B63" s="105" t="s">
        <v>100</v>
      </c>
      <c r="C63" s="165" t="s">
        <v>101</v>
      </c>
      <c r="D63" s="279">
        <v>61938.4</v>
      </c>
      <c r="E63" s="279">
        <v>61938.4</v>
      </c>
      <c r="F63" s="279">
        <v>83937.4</v>
      </c>
      <c r="G63" s="194">
        <v>62332.6</v>
      </c>
      <c r="H63" s="194">
        <v>62332.6</v>
      </c>
      <c r="I63" s="202">
        <v>82462</v>
      </c>
      <c r="J63" s="191">
        <v>63350.6</v>
      </c>
      <c r="K63" s="191">
        <v>63350.6</v>
      </c>
      <c r="L63" s="191">
        <v>50977.5</v>
      </c>
      <c r="M63" s="191">
        <f>SUM(J63-G63)</f>
        <v>1018</v>
      </c>
      <c r="N63" s="191">
        <f>SUM(K63-H63)</f>
        <v>1018</v>
      </c>
      <c r="O63" s="191">
        <f>SUM(L63-I63)</f>
        <v>-31484.5</v>
      </c>
      <c r="P63" s="191">
        <v>65920.7</v>
      </c>
      <c r="Q63" s="191">
        <v>65920.7</v>
      </c>
      <c r="R63" s="191">
        <v>27084.3</v>
      </c>
      <c r="S63" s="191">
        <v>70510</v>
      </c>
      <c r="T63" s="191">
        <v>70510</v>
      </c>
      <c r="U63" s="191">
        <v>35692.4</v>
      </c>
      <c r="V63" s="193"/>
    </row>
    <row r="64" spans="1:22" ht="12.75" customHeight="1">
      <c r="A64" s="168"/>
      <c r="B64" s="127" t="s">
        <v>5</v>
      </c>
      <c r="C64" s="169"/>
      <c r="D64" s="189"/>
      <c r="E64" s="189"/>
      <c r="F64" s="189"/>
      <c r="G64" s="189"/>
      <c r="H64" s="189"/>
      <c r="I64" s="189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3"/>
    </row>
    <row r="65" spans="1:22" s="6" customFormat="1" ht="22.5" customHeight="1">
      <c r="A65" s="164" t="s">
        <v>102</v>
      </c>
      <c r="B65" s="105" t="s">
        <v>103</v>
      </c>
      <c r="C65" s="165" t="s">
        <v>104</v>
      </c>
      <c r="D65" s="194"/>
      <c r="E65" s="194"/>
      <c r="F65" s="194"/>
      <c r="G65" s="194"/>
      <c r="H65" s="194"/>
      <c r="I65" s="194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3"/>
    </row>
    <row r="66" spans="1:22" ht="15" customHeight="1">
      <c r="A66" s="168"/>
      <c r="B66" s="127" t="s">
        <v>5</v>
      </c>
      <c r="C66" s="169"/>
      <c r="D66" s="189"/>
      <c r="E66" s="189"/>
      <c r="F66" s="189"/>
      <c r="G66" s="189"/>
      <c r="H66" s="189"/>
      <c r="I66" s="189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3"/>
    </row>
    <row r="67" spans="1:22" ht="48.75" customHeight="1">
      <c r="A67" s="168" t="s">
        <v>105</v>
      </c>
      <c r="B67" s="127" t="s">
        <v>106</v>
      </c>
      <c r="C67" s="169"/>
      <c r="D67" s="189"/>
      <c r="E67" s="189"/>
      <c r="F67" s="189"/>
      <c r="G67" s="189"/>
      <c r="H67" s="189"/>
      <c r="I67" s="189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3"/>
    </row>
    <row r="68" spans="1:22" s="6" customFormat="1" ht="51.75" customHeight="1">
      <c r="A68" s="164" t="s">
        <v>107</v>
      </c>
      <c r="B68" s="105" t="s">
        <v>108</v>
      </c>
      <c r="C68" s="165" t="s">
        <v>109</v>
      </c>
      <c r="D68" s="279">
        <f>SUM(D70)</f>
        <v>6801.4</v>
      </c>
      <c r="E68" s="279">
        <f>SUM(E70)</f>
        <v>6801.4</v>
      </c>
      <c r="F68" s="279"/>
      <c r="G68" s="279">
        <f>SUM(G70,G72)</f>
        <v>9130.6</v>
      </c>
      <c r="H68" s="279">
        <v>9130.6</v>
      </c>
      <c r="I68" s="279"/>
      <c r="J68" s="191">
        <v>9250.6</v>
      </c>
      <c r="K68" s="191">
        <v>9250.6</v>
      </c>
      <c r="L68" s="191"/>
      <c r="M68" s="191">
        <f aca="true" t="shared" si="4" ref="M68:N70">SUM(J68-G68)</f>
        <v>120</v>
      </c>
      <c r="N68" s="191">
        <f t="shared" si="4"/>
        <v>120</v>
      </c>
      <c r="O68" s="191"/>
      <c r="P68" s="191">
        <v>9550.7</v>
      </c>
      <c r="Q68" s="191">
        <v>9550.7</v>
      </c>
      <c r="R68" s="191"/>
      <c r="S68" s="191">
        <v>9850</v>
      </c>
      <c r="T68" s="191">
        <v>9850</v>
      </c>
      <c r="U68" s="191"/>
      <c r="V68" s="193"/>
    </row>
    <row r="69" spans="1:22" ht="12.75" customHeight="1">
      <c r="A69" s="168"/>
      <c r="B69" s="127" t="s">
        <v>5</v>
      </c>
      <c r="C69" s="169"/>
      <c r="D69" s="189"/>
      <c r="E69" s="189"/>
      <c r="F69" s="189"/>
      <c r="G69" s="189"/>
      <c r="H69" s="189"/>
      <c r="I69" s="189"/>
      <c r="J69" s="192"/>
      <c r="K69" s="192"/>
      <c r="L69" s="192"/>
      <c r="M69" s="192">
        <f t="shared" si="4"/>
        <v>0</v>
      </c>
      <c r="N69" s="192">
        <f t="shared" si="4"/>
        <v>0</v>
      </c>
      <c r="O69" s="192"/>
      <c r="P69" s="192"/>
      <c r="Q69" s="192"/>
      <c r="R69" s="192"/>
      <c r="S69" s="192"/>
      <c r="T69" s="192"/>
      <c r="U69" s="192"/>
      <c r="V69" s="193"/>
    </row>
    <row r="70" spans="1:22" ht="27" customHeight="1">
      <c r="A70" s="168" t="s">
        <v>110</v>
      </c>
      <c r="B70" s="127" t="s">
        <v>111</v>
      </c>
      <c r="C70" s="169" t="s">
        <v>10</v>
      </c>
      <c r="D70" s="188">
        <f>SUM(D71)</f>
        <v>6801.4</v>
      </c>
      <c r="E70" s="188">
        <f>SUM(E71)</f>
        <v>6801.4</v>
      </c>
      <c r="F70" s="189"/>
      <c r="G70" s="189">
        <v>7750.6</v>
      </c>
      <c r="H70" s="189">
        <v>7750.6</v>
      </c>
      <c r="I70" s="189"/>
      <c r="J70" s="192">
        <v>7750.6</v>
      </c>
      <c r="K70" s="192">
        <v>7750.6</v>
      </c>
      <c r="L70" s="192"/>
      <c r="M70" s="192">
        <f t="shared" si="4"/>
        <v>0</v>
      </c>
      <c r="N70" s="192">
        <f t="shared" si="4"/>
        <v>0</v>
      </c>
      <c r="O70" s="192"/>
      <c r="P70" s="192">
        <v>7850.7</v>
      </c>
      <c r="Q70" s="192">
        <v>7850.7</v>
      </c>
      <c r="R70" s="192"/>
      <c r="S70" s="192">
        <v>8000</v>
      </c>
      <c r="T70" s="192">
        <v>8000</v>
      </c>
      <c r="U70" s="192"/>
      <c r="V70" s="193"/>
    </row>
    <row r="71" spans="1:22" ht="50.25" customHeight="1">
      <c r="A71" s="168" t="s">
        <v>112</v>
      </c>
      <c r="B71" s="127" t="s">
        <v>113</v>
      </c>
      <c r="C71" s="169" t="s">
        <v>10</v>
      </c>
      <c r="D71" s="188">
        <f>SUM(E71,F71)</f>
        <v>6801.4</v>
      </c>
      <c r="E71" s="188">
        <v>6801.4</v>
      </c>
      <c r="F71" s="189"/>
      <c r="G71" s="189"/>
      <c r="H71" s="189"/>
      <c r="I71" s="189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3"/>
    </row>
    <row r="72" spans="1:22" ht="18" customHeight="1">
      <c r="A72" s="168" t="s">
        <v>114</v>
      </c>
      <c r="B72" s="127" t="s">
        <v>115</v>
      </c>
      <c r="C72" s="169" t="s">
        <v>10</v>
      </c>
      <c r="D72" s="189"/>
      <c r="E72" s="189"/>
      <c r="F72" s="190"/>
      <c r="G72" s="190">
        <v>1380</v>
      </c>
      <c r="H72" s="190">
        <v>1380</v>
      </c>
      <c r="I72" s="190"/>
      <c r="J72" s="192">
        <v>1500</v>
      </c>
      <c r="K72" s="192">
        <v>1500</v>
      </c>
      <c r="L72" s="192"/>
      <c r="M72" s="192">
        <f>SUM(J72-G72)</f>
        <v>120</v>
      </c>
      <c r="N72" s="192">
        <f>SUM(K72-H72)</f>
        <v>120</v>
      </c>
      <c r="O72" s="192"/>
      <c r="P72" s="192">
        <v>1700</v>
      </c>
      <c r="Q72" s="192">
        <v>1700</v>
      </c>
      <c r="R72" s="192"/>
      <c r="S72" s="192">
        <v>1850</v>
      </c>
      <c r="T72" s="192">
        <v>1850</v>
      </c>
      <c r="U72" s="192"/>
      <c r="V72" s="193"/>
    </row>
    <row r="73" spans="1:22" s="6" customFormat="1" ht="67.5" customHeight="1">
      <c r="A73" s="164" t="s">
        <v>116</v>
      </c>
      <c r="B73" s="105" t="s">
        <v>117</v>
      </c>
      <c r="C73" s="165" t="s">
        <v>118</v>
      </c>
      <c r="D73" s="280">
        <v>522</v>
      </c>
      <c r="E73" s="281">
        <v>522</v>
      </c>
      <c r="F73" s="281"/>
      <c r="G73" s="281">
        <v>300</v>
      </c>
      <c r="H73" s="281">
        <v>300</v>
      </c>
      <c r="I73" s="281"/>
      <c r="J73" s="191">
        <v>350</v>
      </c>
      <c r="K73" s="191">
        <v>350</v>
      </c>
      <c r="L73" s="191"/>
      <c r="M73" s="191">
        <f>SUM(J73-G73)</f>
        <v>50</v>
      </c>
      <c r="N73" s="191">
        <f>SUM(K73-H73)</f>
        <v>50</v>
      </c>
      <c r="O73" s="191"/>
      <c r="P73" s="191">
        <v>400</v>
      </c>
      <c r="Q73" s="191">
        <v>400</v>
      </c>
      <c r="R73" s="191"/>
      <c r="S73" s="191">
        <v>450</v>
      </c>
      <c r="T73" s="191">
        <v>450</v>
      </c>
      <c r="U73" s="191"/>
      <c r="V73" s="193"/>
    </row>
    <row r="74" spans="1:22" ht="12.75" customHeight="1">
      <c r="A74" s="168"/>
      <c r="B74" s="127" t="s">
        <v>5</v>
      </c>
      <c r="C74" s="169"/>
      <c r="D74" s="189"/>
      <c r="E74" s="189"/>
      <c r="F74" s="189"/>
      <c r="G74" s="189"/>
      <c r="H74" s="189"/>
      <c r="I74" s="189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3"/>
    </row>
    <row r="75" spans="1:22" ht="84" customHeight="1">
      <c r="A75" s="168" t="s">
        <v>119</v>
      </c>
      <c r="B75" s="127" t="s">
        <v>120</v>
      </c>
      <c r="C75" s="169"/>
      <c r="D75" s="189"/>
      <c r="E75" s="189"/>
      <c r="F75" s="189"/>
      <c r="G75" s="189"/>
      <c r="H75" s="189"/>
      <c r="I75" s="189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3"/>
    </row>
    <row r="76" spans="1:256" s="29" customFormat="1" ht="84" customHeight="1">
      <c r="A76" s="198">
        <v>1343</v>
      </c>
      <c r="B76" s="142" t="s">
        <v>731</v>
      </c>
      <c r="C76" s="141">
        <v>1343</v>
      </c>
      <c r="D76" s="196">
        <v>522</v>
      </c>
      <c r="E76" s="197">
        <v>522</v>
      </c>
      <c r="F76" s="197"/>
      <c r="G76" s="197">
        <v>300</v>
      </c>
      <c r="H76" s="197">
        <v>300</v>
      </c>
      <c r="I76" s="197"/>
      <c r="J76" s="192">
        <v>350</v>
      </c>
      <c r="K76" s="192">
        <v>350</v>
      </c>
      <c r="L76" s="199"/>
      <c r="M76" s="192">
        <f>SUM(J76-G76)</f>
        <v>50</v>
      </c>
      <c r="N76" s="192">
        <f>SUM(K76-H76)</f>
        <v>50</v>
      </c>
      <c r="O76" s="200"/>
      <c r="P76" s="192">
        <v>400</v>
      </c>
      <c r="Q76" s="192">
        <v>400</v>
      </c>
      <c r="R76" s="199"/>
      <c r="S76" s="192">
        <v>450</v>
      </c>
      <c r="T76" s="192">
        <v>450</v>
      </c>
      <c r="U76" s="200"/>
      <c r="V76" s="201"/>
      <c r="W76" s="28"/>
      <c r="X76" s="27"/>
      <c r="Y76" s="28"/>
      <c r="Z76" s="27"/>
      <c r="AA76" s="28"/>
      <c r="AB76" s="27"/>
      <c r="AC76" s="28"/>
      <c r="AD76" s="27"/>
      <c r="AE76" s="28"/>
      <c r="AF76" s="27"/>
      <c r="AG76" s="28"/>
      <c r="AH76" s="27"/>
      <c r="AI76" s="28"/>
      <c r="AJ76" s="27"/>
      <c r="AK76" s="28"/>
      <c r="AL76" s="27"/>
      <c r="AM76" s="28"/>
      <c r="AN76" s="27"/>
      <c r="AO76" s="28"/>
      <c r="AP76" s="27"/>
      <c r="AQ76" s="28"/>
      <c r="AR76" s="27"/>
      <c r="AS76" s="28"/>
      <c r="AT76" s="27"/>
      <c r="AU76" s="28"/>
      <c r="AV76" s="27"/>
      <c r="AW76" s="28"/>
      <c r="AX76" s="27"/>
      <c r="AY76" s="28"/>
      <c r="AZ76" s="27"/>
      <c r="BA76" s="28"/>
      <c r="BB76" s="27"/>
      <c r="BC76" s="28"/>
      <c r="BD76" s="27"/>
      <c r="BE76" s="28"/>
      <c r="BF76" s="27"/>
      <c r="BG76" s="28"/>
      <c r="BH76" s="27"/>
      <c r="BI76" s="28"/>
      <c r="BJ76" s="27"/>
      <c r="BK76" s="28"/>
      <c r="BL76" s="27"/>
      <c r="BM76" s="28"/>
      <c r="BN76" s="27"/>
      <c r="BO76" s="28"/>
      <c r="BP76" s="27"/>
      <c r="BQ76" s="28"/>
      <c r="BR76" s="27"/>
      <c r="BS76" s="28"/>
      <c r="BT76" s="27"/>
      <c r="BU76" s="28"/>
      <c r="BV76" s="27"/>
      <c r="BW76" s="28"/>
      <c r="BX76" s="27"/>
      <c r="BY76" s="28"/>
      <c r="BZ76" s="27"/>
      <c r="CA76" s="28"/>
      <c r="CB76" s="27"/>
      <c r="CC76" s="28"/>
      <c r="CD76" s="27"/>
      <c r="CE76" s="28"/>
      <c r="CF76" s="27"/>
      <c r="CG76" s="28"/>
      <c r="CH76" s="27"/>
      <c r="CI76" s="28"/>
      <c r="CJ76" s="27"/>
      <c r="CK76" s="28"/>
      <c r="CL76" s="27"/>
      <c r="CM76" s="28"/>
      <c r="CN76" s="27"/>
      <c r="CO76" s="28"/>
      <c r="CP76" s="27"/>
      <c r="CQ76" s="28"/>
      <c r="CR76" s="27"/>
      <c r="CS76" s="28"/>
      <c r="CT76" s="27"/>
      <c r="CU76" s="28"/>
      <c r="CV76" s="27"/>
      <c r="CW76" s="28"/>
      <c r="CX76" s="27"/>
      <c r="CY76" s="28"/>
      <c r="CZ76" s="27"/>
      <c r="DA76" s="28"/>
      <c r="DB76" s="27"/>
      <c r="DC76" s="28"/>
      <c r="DD76" s="27"/>
      <c r="DE76" s="28"/>
      <c r="DF76" s="27"/>
      <c r="DG76" s="28"/>
      <c r="DH76" s="27"/>
      <c r="DI76" s="28"/>
      <c r="DJ76" s="27"/>
      <c r="DK76" s="28"/>
      <c r="DL76" s="27"/>
      <c r="DM76" s="28"/>
      <c r="DN76" s="27"/>
      <c r="DO76" s="28"/>
      <c r="DP76" s="27"/>
      <c r="DQ76" s="28"/>
      <c r="DR76" s="27"/>
      <c r="DS76" s="28"/>
      <c r="DT76" s="27"/>
      <c r="DU76" s="28"/>
      <c r="DV76" s="27"/>
      <c r="DW76" s="28"/>
      <c r="DX76" s="27"/>
      <c r="DY76" s="28"/>
      <c r="DZ76" s="27"/>
      <c r="EA76" s="28"/>
      <c r="EB76" s="27"/>
      <c r="EC76" s="28"/>
      <c r="ED76" s="27"/>
      <c r="EE76" s="28"/>
      <c r="EF76" s="27"/>
      <c r="EG76" s="28"/>
      <c r="EH76" s="27"/>
      <c r="EI76" s="28"/>
      <c r="EJ76" s="27"/>
      <c r="EK76" s="28"/>
      <c r="EL76" s="27"/>
      <c r="EM76" s="28"/>
      <c r="EN76" s="27"/>
      <c r="EO76" s="28"/>
      <c r="EP76" s="27"/>
      <c r="EQ76" s="28"/>
      <c r="ER76" s="27"/>
      <c r="ES76" s="28"/>
      <c r="ET76" s="27"/>
      <c r="EU76" s="28"/>
      <c r="EV76" s="27"/>
      <c r="EW76" s="28"/>
      <c r="EX76" s="27"/>
      <c r="EY76" s="28"/>
      <c r="EZ76" s="27"/>
      <c r="FA76" s="28"/>
      <c r="FB76" s="27"/>
      <c r="FC76" s="28"/>
      <c r="FD76" s="27"/>
      <c r="FE76" s="28"/>
      <c r="FF76" s="27"/>
      <c r="FG76" s="28"/>
      <c r="FH76" s="27"/>
      <c r="FI76" s="28"/>
      <c r="FJ76" s="27"/>
      <c r="FK76" s="28"/>
      <c r="FL76" s="27"/>
      <c r="FM76" s="28"/>
      <c r="FN76" s="27"/>
      <c r="FO76" s="28"/>
      <c r="FP76" s="27"/>
      <c r="FQ76" s="28"/>
      <c r="FR76" s="27"/>
      <c r="FS76" s="28"/>
      <c r="FT76" s="27"/>
      <c r="FU76" s="28"/>
      <c r="FV76" s="27"/>
      <c r="FW76" s="28"/>
      <c r="FX76" s="27"/>
      <c r="FY76" s="28"/>
      <c r="FZ76" s="27"/>
      <c r="GA76" s="28"/>
      <c r="GB76" s="27"/>
      <c r="GC76" s="28"/>
      <c r="GD76" s="27"/>
      <c r="GE76" s="28"/>
      <c r="GF76" s="27"/>
      <c r="GG76" s="28"/>
      <c r="GH76" s="27"/>
      <c r="GI76" s="28"/>
      <c r="GJ76" s="27"/>
      <c r="GK76" s="28"/>
      <c r="GL76" s="27"/>
      <c r="GM76" s="28"/>
      <c r="GN76" s="27"/>
      <c r="GO76" s="28"/>
      <c r="GP76" s="27"/>
      <c r="GQ76" s="28"/>
      <c r="GR76" s="27"/>
      <c r="GS76" s="28"/>
      <c r="GT76" s="27"/>
      <c r="GU76" s="28"/>
      <c r="GV76" s="27"/>
      <c r="GW76" s="28"/>
      <c r="GX76" s="27"/>
      <c r="GY76" s="28"/>
      <c r="GZ76" s="27"/>
      <c r="HA76" s="28"/>
      <c r="HB76" s="27"/>
      <c r="HC76" s="28"/>
      <c r="HD76" s="27"/>
      <c r="HE76" s="28"/>
      <c r="HF76" s="27"/>
      <c r="HG76" s="28"/>
      <c r="HH76" s="27"/>
      <c r="HI76" s="28"/>
      <c r="HJ76" s="27"/>
      <c r="HK76" s="28"/>
      <c r="HL76" s="27"/>
      <c r="HM76" s="28"/>
      <c r="HN76" s="27"/>
      <c r="HO76" s="28"/>
      <c r="HP76" s="27"/>
      <c r="HQ76" s="28"/>
      <c r="HR76" s="27"/>
      <c r="HS76" s="28"/>
      <c r="HT76" s="27"/>
      <c r="HU76" s="28"/>
      <c r="HV76" s="27"/>
      <c r="HW76" s="28"/>
      <c r="HX76" s="27"/>
      <c r="HY76" s="28"/>
      <c r="HZ76" s="27"/>
      <c r="IA76" s="28"/>
      <c r="IB76" s="27"/>
      <c r="IC76" s="28"/>
      <c r="ID76" s="27"/>
      <c r="IE76" s="28"/>
      <c r="IF76" s="27"/>
      <c r="IG76" s="28"/>
      <c r="IH76" s="27"/>
      <c r="II76" s="28"/>
      <c r="IJ76" s="27"/>
      <c r="IK76" s="28"/>
      <c r="IL76" s="27"/>
      <c r="IM76" s="28"/>
      <c r="IN76" s="27"/>
      <c r="IO76" s="28"/>
      <c r="IP76" s="27"/>
      <c r="IQ76" s="28"/>
      <c r="IR76" s="27"/>
      <c r="IS76" s="28"/>
      <c r="IT76" s="27"/>
      <c r="IU76" s="28"/>
      <c r="IV76" s="27"/>
    </row>
    <row r="77" spans="1:22" s="6" customFormat="1" ht="47.25" customHeight="1">
      <c r="A77" s="164" t="s">
        <v>121</v>
      </c>
      <c r="B77" s="105" t="s">
        <v>122</v>
      </c>
      <c r="C77" s="165" t="s">
        <v>123</v>
      </c>
      <c r="D77" s="279">
        <v>49012.5</v>
      </c>
      <c r="E77" s="279">
        <v>49012.5</v>
      </c>
      <c r="F77" s="194"/>
      <c r="G77" s="202">
        <v>48902</v>
      </c>
      <c r="H77" s="202">
        <v>48902</v>
      </c>
      <c r="I77" s="194"/>
      <c r="J77" s="191">
        <v>53400</v>
      </c>
      <c r="K77" s="191">
        <v>53400</v>
      </c>
      <c r="L77" s="191"/>
      <c r="M77" s="191">
        <f>SUM(J77-G77)</f>
        <v>4498</v>
      </c>
      <c r="N77" s="191">
        <f>SUM(K77-H77)</f>
        <v>4498</v>
      </c>
      <c r="O77" s="191"/>
      <c r="P77" s="191">
        <v>55970</v>
      </c>
      <c r="Q77" s="191">
        <v>55970</v>
      </c>
      <c r="R77" s="191"/>
      <c r="S77" s="191">
        <v>60210</v>
      </c>
      <c r="T77" s="191">
        <v>60210</v>
      </c>
      <c r="U77" s="191"/>
      <c r="V77" s="193"/>
    </row>
    <row r="78" spans="1:22" ht="12.75" customHeight="1">
      <c r="A78" s="168"/>
      <c r="B78" s="127" t="s">
        <v>5</v>
      </c>
      <c r="C78" s="169"/>
      <c r="D78" s="188"/>
      <c r="E78" s="188"/>
      <c r="F78" s="189"/>
      <c r="G78" s="189"/>
      <c r="H78" s="189"/>
      <c r="I78" s="189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3"/>
    </row>
    <row r="79" spans="1:22" ht="87" customHeight="1">
      <c r="A79" s="168" t="s">
        <v>124</v>
      </c>
      <c r="B79" s="127" t="s">
        <v>125</v>
      </c>
      <c r="C79" s="169" t="s">
        <v>10</v>
      </c>
      <c r="D79" s="188">
        <v>35626.9</v>
      </c>
      <c r="E79" s="188">
        <v>35626.9</v>
      </c>
      <c r="F79" s="190"/>
      <c r="G79" s="190">
        <v>45902</v>
      </c>
      <c r="H79" s="190">
        <v>45902</v>
      </c>
      <c r="I79" s="190"/>
      <c r="J79" s="192">
        <v>45250</v>
      </c>
      <c r="K79" s="192">
        <v>45250</v>
      </c>
      <c r="L79" s="192"/>
      <c r="M79" s="192">
        <f>SUM(J79-G79)</f>
        <v>-652</v>
      </c>
      <c r="N79" s="192">
        <f>SUM(K79-H79)</f>
        <v>-652</v>
      </c>
      <c r="O79" s="192"/>
      <c r="P79" s="192">
        <v>46470</v>
      </c>
      <c r="Q79" s="192">
        <v>46470</v>
      </c>
      <c r="R79" s="192"/>
      <c r="S79" s="192">
        <v>49710</v>
      </c>
      <c r="T79" s="192">
        <v>49710</v>
      </c>
      <c r="U79" s="192"/>
      <c r="V79" s="193"/>
    </row>
    <row r="80" spans="1:22" ht="13.5" customHeight="1">
      <c r="A80" s="168"/>
      <c r="B80" s="127" t="s">
        <v>5</v>
      </c>
      <c r="C80" s="169"/>
      <c r="D80" s="189"/>
      <c r="E80" s="189"/>
      <c r="F80" s="189"/>
      <c r="G80" s="189"/>
      <c r="H80" s="189"/>
      <c r="I80" s="189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3"/>
    </row>
    <row r="81" spans="1:22" ht="74.25" customHeight="1">
      <c r="A81" s="168" t="s">
        <v>126</v>
      </c>
      <c r="B81" s="127" t="s">
        <v>127</v>
      </c>
      <c r="C81" s="169" t="s">
        <v>10</v>
      </c>
      <c r="D81" s="189"/>
      <c r="E81" s="189"/>
      <c r="F81" s="189"/>
      <c r="G81" s="189"/>
      <c r="H81" s="189"/>
      <c r="I81" s="189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3"/>
    </row>
    <row r="82" spans="1:22" ht="107.25">
      <c r="A82" s="168" t="s">
        <v>128</v>
      </c>
      <c r="B82" s="127" t="s">
        <v>129</v>
      </c>
      <c r="C82" s="169" t="s">
        <v>10</v>
      </c>
      <c r="D82" s="189"/>
      <c r="E82" s="189"/>
      <c r="F82" s="189"/>
      <c r="G82" s="189"/>
      <c r="H82" s="189"/>
      <c r="I82" s="189"/>
      <c r="J82" s="192">
        <v>100</v>
      </c>
      <c r="K82" s="192">
        <v>100</v>
      </c>
      <c r="L82" s="192"/>
      <c r="M82" s="192">
        <f aca="true" t="shared" si="5" ref="M82:N86">SUM(J82-G82)</f>
        <v>100</v>
      </c>
      <c r="N82" s="192">
        <f t="shared" si="5"/>
        <v>100</v>
      </c>
      <c r="O82" s="192"/>
      <c r="P82" s="192">
        <v>120</v>
      </c>
      <c r="Q82" s="192">
        <v>120</v>
      </c>
      <c r="R82" s="192"/>
      <c r="S82" s="192">
        <v>160</v>
      </c>
      <c r="T82" s="192">
        <v>160</v>
      </c>
      <c r="U82" s="192"/>
      <c r="V82" s="193"/>
    </row>
    <row r="83" spans="1:22" ht="47.25" customHeight="1">
      <c r="A83" s="168" t="s">
        <v>130</v>
      </c>
      <c r="B83" s="127" t="s">
        <v>131</v>
      </c>
      <c r="C83" s="169" t="s">
        <v>10</v>
      </c>
      <c r="D83" s="190">
        <v>260</v>
      </c>
      <c r="E83" s="188">
        <v>260</v>
      </c>
      <c r="F83" s="190"/>
      <c r="G83" s="190">
        <v>100</v>
      </c>
      <c r="H83" s="190">
        <v>100</v>
      </c>
      <c r="I83" s="190"/>
      <c r="J83" s="192">
        <v>50</v>
      </c>
      <c r="K83" s="192">
        <v>50</v>
      </c>
      <c r="L83" s="192"/>
      <c r="M83" s="192">
        <f t="shared" si="5"/>
        <v>-50</v>
      </c>
      <c r="N83" s="192">
        <f t="shared" si="5"/>
        <v>-50</v>
      </c>
      <c r="O83" s="192"/>
      <c r="P83" s="192">
        <v>100</v>
      </c>
      <c r="Q83" s="192">
        <v>100</v>
      </c>
      <c r="R83" s="192"/>
      <c r="S83" s="192">
        <v>100</v>
      </c>
      <c r="T83" s="192">
        <v>100</v>
      </c>
      <c r="U83" s="192"/>
      <c r="V83" s="193"/>
    </row>
    <row r="84" spans="1:22" ht="57" customHeight="1">
      <c r="A84" s="168" t="s">
        <v>132</v>
      </c>
      <c r="B84" s="127" t="s">
        <v>133</v>
      </c>
      <c r="C84" s="169" t="s">
        <v>10</v>
      </c>
      <c r="D84" s="190">
        <v>770</v>
      </c>
      <c r="E84" s="188">
        <v>770</v>
      </c>
      <c r="F84" s="190"/>
      <c r="G84" s="190">
        <v>800</v>
      </c>
      <c r="H84" s="190">
        <v>800</v>
      </c>
      <c r="I84" s="190"/>
      <c r="J84" s="192">
        <v>800</v>
      </c>
      <c r="K84" s="192">
        <v>800</v>
      </c>
      <c r="L84" s="192"/>
      <c r="M84" s="192">
        <f t="shared" si="5"/>
        <v>0</v>
      </c>
      <c r="N84" s="192">
        <f t="shared" si="5"/>
        <v>0</v>
      </c>
      <c r="O84" s="192"/>
      <c r="P84" s="192">
        <v>800</v>
      </c>
      <c r="Q84" s="192">
        <v>800</v>
      </c>
      <c r="R84" s="192"/>
      <c r="S84" s="192">
        <v>850</v>
      </c>
      <c r="T84" s="192">
        <v>850</v>
      </c>
      <c r="U84" s="192"/>
      <c r="V84" s="193"/>
    </row>
    <row r="85" spans="1:22" ht="36" customHeight="1">
      <c r="A85" s="168" t="s">
        <v>134</v>
      </c>
      <c r="B85" s="127" t="s">
        <v>135</v>
      </c>
      <c r="C85" s="169" t="s">
        <v>10</v>
      </c>
      <c r="D85" s="189"/>
      <c r="E85" s="189"/>
      <c r="F85" s="190"/>
      <c r="G85" s="190">
        <v>50</v>
      </c>
      <c r="H85" s="190">
        <v>50</v>
      </c>
      <c r="I85" s="190"/>
      <c r="J85" s="192">
        <v>50</v>
      </c>
      <c r="K85" s="192">
        <v>50</v>
      </c>
      <c r="L85" s="192"/>
      <c r="M85" s="192">
        <f t="shared" si="5"/>
        <v>0</v>
      </c>
      <c r="N85" s="192">
        <f t="shared" si="5"/>
        <v>0</v>
      </c>
      <c r="O85" s="192"/>
      <c r="P85" s="192">
        <v>50</v>
      </c>
      <c r="Q85" s="192">
        <v>50</v>
      </c>
      <c r="R85" s="192"/>
      <c r="S85" s="192">
        <v>100</v>
      </c>
      <c r="T85" s="192">
        <v>100</v>
      </c>
      <c r="U85" s="192"/>
      <c r="V85" s="193"/>
    </row>
    <row r="86" spans="1:22" ht="48" customHeight="1">
      <c r="A86" s="168" t="s">
        <v>136</v>
      </c>
      <c r="B86" s="127" t="s">
        <v>137</v>
      </c>
      <c r="C86" s="169" t="s">
        <v>10</v>
      </c>
      <c r="D86" s="188">
        <v>18685.7</v>
      </c>
      <c r="E86" s="188">
        <v>18685.7</v>
      </c>
      <c r="F86" s="190"/>
      <c r="G86" s="190">
        <v>21840</v>
      </c>
      <c r="H86" s="190">
        <v>21840</v>
      </c>
      <c r="I86" s="190"/>
      <c r="J86" s="192">
        <v>22350</v>
      </c>
      <c r="K86" s="192">
        <v>22350</v>
      </c>
      <c r="L86" s="192"/>
      <c r="M86" s="192">
        <f t="shared" si="5"/>
        <v>510</v>
      </c>
      <c r="N86" s="192">
        <f t="shared" si="5"/>
        <v>510</v>
      </c>
      <c r="O86" s="192"/>
      <c r="P86" s="192">
        <v>23500</v>
      </c>
      <c r="Q86" s="192">
        <v>23500</v>
      </c>
      <c r="R86" s="192"/>
      <c r="S86" s="192">
        <v>25000</v>
      </c>
      <c r="T86" s="192">
        <v>25000</v>
      </c>
      <c r="U86" s="192"/>
      <c r="V86" s="193"/>
    </row>
    <row r="87" spans="1:22" ht="106.5" customHeight="1">
      <c r="A87" s="168" t="s">
        <v>138</v>
      </c>
      <c r="B87" s="127" t="s">
        <v>139</v>
      </c>
      <c r="C87" s="169" t="s">
        <v>10</v>
      </c>
      <c r="D87" s="189"/>
      <c r="E87" s="189"/>
      <c r="F87" s="190"/>
      <c r="G87" s="190"/>
      <c r="H87" s="190"/>
      <c r="I87" s="190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3"/>
    </row>
    <row r="88" spans="1:22" ht="66.75" customHeight="1">
      <c r="A88" s="198">
        <v>13510</v>
      </c>
      <c r="B88" s="142" t="s">
        <v>732</v>
      </c>
      <c r="C88" s="169"/>
      <c r="D88" s="190">
        <v>590</v>
      </c>
      <c r="E88" s="190">
        <v>590</v>
      </c>
      <c r="F88" s="190"/>
      <c r="G88" s="190">
        <v>1500</v>
      </c>
      <c r="H88" s="190">
        <v>1500</v>
      </c>
      <c r="I88" s="190"/>
      <c r="J88" s="192">
        <v>1000</v>
      </c>
      <c r="K88" s="192">
        <v>1000</v>
      </c>
      <c r="L88" s="192"/>
      <c r="M88" s="192">
        <f>SUM(J88-G88)</f>
        <v>-500</v>
      </c>
      <c r="N88" s="192">
        <f>SUM(K88-H88)</f>
        <v>-500</v>
      </c>
      <c r="O88" s="192"/>
      <c r="P88" s="192">
        <v>0</v>
      </c>
      <c r="Q88" s="192">
        <v>0</v>
      </c>
      <c r="R88" s="192"/>
      <c r="S88" s="192">
        <v>0</v>
      </c>
      <c r="T88" s="192">
        <v>0</v>
      </c>
      <c r="U88" s="192"/>
      <c r="V88" s="193"/>
    </row>
    <row r="89" spans="1:22" ht="60.75" customHeight="1">
      <c r="A89" s="168" t="s">
        <v>140</v>
      </c>
      <c r="B89" s="127" t="s">
        <v>141</v>
      </c>
      <c r="C89" s="169" t="s">
        <v>10</v>
      </c>
      <c r="D89" s="189"/>
      <c r="E89" s="189"/>
      <c r="F89" s="189"/>
      <c r="G89" s="189"/>
      <c r="H89" s="189"/>
      <c r="I89" s="189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3"/>
    </row>
    <row r="90" spans="1:22" ht="36.75" customHeight="1">
      <c r="A90" s="168" t="s">
        <v>142</v>
      </c>
      <c r="B90" s="127" t="s">
        <v>143</v>
      </c>
      <c r="C90" s="169" t="s">
        <v>10</v>
      </c>
      <c r="D90" s="188">
        <v>6931.9</v>
      </c>
      <c r="E90" s="188">
        <v>6931.9</v>
      </c>
      <c r="F90" s="190"/>
      <c r="G90" s="190">
        <v>12432</v>
      </c>
      <c r="H90" s="190">
        <v>12432</v>
      </c>
      <c r="I90" s="190"/>
      <c r="J90" s="192">
        <v>11700</v>
      </c>
      <c r="K90" s="192">
        <v>11700</v>
      </c>
      <c r="L90" s="192"/>
      <c r="M90" s="192">
        <f>SUM(J90-G90)</f>
        <v>-732</v>
      </c>
      <c r="N90" s="192">
        <f>SUM(K90-H90)</f>
        <v>-732</v>
      </c>
      <c r="O90" s="192"/>
      <c r="P90" s="192">
        <v>12000</v>
      </c>
      <c r="Q90" s="192">
        <v>12000</v>
      </c>
      <c r="R90" s="192"/>
      <c r="S90" s="192">
        <v>12500</v>
      </c>
      <c r="T90" s="192">
        <v>12500</v>
      </c>
      <c r="U90" s="192"/>
      <c r="V90" s="193"/>
    </row>
    <row r="91" spans="1:22" ht="69.75" customHeight="1">
      <c r="A91" s="168" t="s">
        <v>144</v>
      </c>
      <c r="B91" s="127" t="s">
        <v>145</v>
      </c>
      <c r="C91" s="169" t="s">
        <v>10</v>
      </c>
      <c r="D91" s="188">
        <v>8389.3</v>
      </c>
      <c r="E91" s="188">
        <v>8389.3</v>
      </c>
      <c r="F91" s="190"/>
      <c r="G91" s="190">
        <v>9180</v>
      </c>
      <c r="H91" s="190">
        <v>9180</v>
      </c>
      <c r="I91" s="190"/>
      <c r="J91" s="192">
        <v>9200</v>
      </c>
      <c r="K91" s="192">
        <v>9200</v>
      </c>
      <c r="L91" s="192"/>
      <c r="M91" s="192">
        <f>SUM(J91-G91)</f>
        <v>20</v>
      </c>
      <c r="N91" s="192">
        <f>SUM(K91-H91)</f>
        <v>20</v>
      </c>
      <c r="O91" s="192"/>
      <c r="P91" s="192">
        <v>9900</v>
      </c>
      <c r="Q91" s="192">
        <v>9900</v>
      </c>
      <c r="R91" s="192"/>
      <c r="S91" s="192">
        <v>11000</v>
      </c>
      <c r="T91" s="192">
        <v>11000</v>
      </c>
      <c r="U91" s="192"/>
      <c r="V91" s="193"/>
    </row>
    <row r="92" spans="1:22" ht="67.5" customHeight="1">
      <c r="A92" s="168" t="s">
        <v>146</v>
      </c>
      <c r="B92" s="127" t="s">
        <v>147</v>
      </c>
      <c r="C92" s="169" t="s">
        <v>10</v>
      </c>
      <c r="D92" s="189"/>
      <c r="E92" s="189"/>
      <c r="F92" s="189"/>
      <c r="G92" s="190"/>
      <c r="H92" s="189"/>
      <c r="I92" s="190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3"/>
    </row>
    <row r="93" spans="1:22" ht="102" customHeight="1">
      <c r="A93" s="168" t="s">
        <v>148</v>
      </c>
      <c r="B93" s="127" t="s">
        <v>149</v>
      </c>
      <c r="C93" s="169" t="s">
        <v>10</v>
      </c>
      <c r="D93" s="189"/>
      <c r="E93" s="189"/>
      <c r="F93" s="189"/>
      <c r="G93" s="190"/>
      <c r="H93" s="189"/>
      <c r="I93" s="190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3"/>
    </row>
    <row r="94" spans="1:22" ht="26.25" customHeight="1">
      <c r="A94" s="168" t="s">
        <v>150</v>
      </c>
      <c r="B94" s="127" t="s">
        <v>151</v>
      </c>
      <c r="C94" s="169" t="s">
        <v>10</v>
      </c>
      <c r="D94" s="189"/>
      <c r="E94" s="189"/>
      <c r="F94" s="189"/>
      <c r="G94" s="190"/>
      <c r="H94" s="189"/>
      <c r="I94" s="190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3"/>
    </row>
    <row r="95" spans="1:22" ht="24" customHeight="1">
      <c r="A95" s="168" t="s">
        <v>152</v>
      </c>
      <c r="B95" s="127" t="s">
        <v>153</v>
      </c>
      <c r="C95" s="169" t="s">
        <v>10</v>
      </c>
      <c r="D95" s="189"/>
      <c r="E95" s="189"/>
      <c r="F95" s="189"/>
      <c r="G95" s="190"/>
      <c r="H95" s="189"/>
      <c r="I95" s="190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3"/>
    </row>
    <row r="96" spans="1:22" ht="15" customHeight="1">
      <c r="A96" s="168" t="s">
        <v>154</v>
      </c>
      <c r="B96" s="127" t="s">
        <v>155</v>
      </c>
      <c r="C96" s="169" t="s">
        <v>10</v>
      </c>
      <c r="D96" s="189"/>
      <c r="E96" s="189"/>
      <c r="F96" s="189"/>
      <c r="G96" s="190"/>
      <c r="H96" s="189"/>
      <c r="I96" s="190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3"/>
    </row>
    <row r="97" spans="1:22" ht="50.25" customHeight="1">
      <c r="A97" s="168" t="s">
        <v>156</v>
      </c>
      <c r="B97" s="127" t="s">
        <v>157</v>
      </c>
      <c r="C97" s="169" t="s">
        <v>10</v>
      </c>
      <c r="D97" s="188">
        <v>13385.6</v>
      </c>
      <c r="E97" s="188">
        <v>13385.6</v>
      </c>
      <c r="F97" s="190"/>
      <c r="G97" s="190">
        <v>3000</v>
      </c>
      <c r="H97" s="190">
        <v>3000</v>
      </c>
      <c r="I97" s="190"/>
      <c r="J97" s="192">
        <v>3500</v>
      </c>
      <c r="K97" s="192">
        <v>3500</v>
      </c>
      <c r="L97" s="192"/>
      <c r="M97" s="192">
        <f>SUM(J97-G97)</f>
        <v>500</v>
      </c>
      <c r="N97" s="192">
        <f>SUM(K97-H97)</f>
        <v>500</v>
      </c>
      <c r="O97" s="192"/>
      <c r="P97" s="192">
        <v>3500</v>
      </c>
      <c r="Q97" s="192">
        <v>3500</v>
      </c>
      <c r="R97" s="192"/>
      <c r="S97" s="192">
        <v>4000</v>
      </c>
      <c r="T97" s="192">
        <v>4000</v>
      </c>
      <c r="U97" s="192"/>
      <c r="V97" s="193"/>
    </row>
    <row r="98" spans="1:22" s="6" customFormat="1" ht="50.25" customHeight="1">
      <c r="A98" s="164" t="s">
        <v>158</v>
      </c>
      <c r="B98" s="105" t="s">
        <v>187</v>
      </c>
      <c r="C98" s="165" t="s">
        <v>160</v>
      </c>
      <c r="D98" s="202">
        <v>855</v>
      </c>
      <c r="E98" s="202">
        <v>855</v>
      </c>
      <c r="F98" s="202"/>
      <c r="G98" s="202">
        <v>500</v>
      </c>
      <c r="H98" s="202">
        <v>500</v>
      </c>
      <c r="I98" s="202"/>
      <c r="J98" s="191">
        <v>900</v>
      </c>
      <c r="K98" s="191">
        <v>900</v>
      </c>
      <c r="L98" s="191"/>
      <c r="M98" s="191">
        <f>SUM(J98-G98)</f>
        <v>400</v>
      </c>
      <c r="N98" s="191">
        <f>SUM(K98-H98)</f>
        <v>400</v>
      </c>
      <c r="O98" s="191"/>
      <c r="P98" s="191">
        <v>1000</v>
      </c>
      <c r="Q98" s="191">
        <v>1000</v>
      </c>
      <c r="R98" s="191"/>
      <c r="S98" s="191">
        <v>1500</v>
      </c>
      <c r="T98" s="191">
        <v>1500</v>
      </c>
      <c r="U98" s="191"/>
      <c r="V98" s="193"/>
    </row>
    <row r="99" spans="1:22" ht="12.75" customHeight="1">
      <c r="A99" s="168"/>
      <c r="B99" s="127" t="s">
        <v>5</v>
      </c>
      <c r="C99" s="169"/>
      <c r="D99" s="189"/>
      <c r="E99" s="189"/>
      <c r="F99" s="190"/>
      <c r="G99" s="190"/>
      <c r="H99" s="190"/>
      <c r="I99" s="190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3"/>
    </row>
    <row r="100" spans="1:22" ht="67.5" customHeight="1">
      <c r="A100" s="168" t="s">
        <v>161</v>
      </c>
      <c r="B100" s="127" t="s">
        <v>162</v>
      </c>
      <c r="C100" s="169" t="s">
        <v>10</v>
      </c>
      <c r="D100" s="190">
        <v>855</v>
      </c>
      <c r="E100" s="190">
        <v>855</v>
      </c>
      <c r="F100" s="190"/>
      <c r="G100" s="190">
        <v>500</v>
      </c>
      <c r="H100" s="190">
        <v>500</v>
      </c>
      <c r="I100" s="190"/>
      <c r="J100" s="192">
        <v>900</v>
      </c>
      <c r="K100" s="192">
        <v>900</v>
      </c>
      <c r="L100" s="192"/>
      <c r="M100" s="192">
        <f>SUM(J100-G100)</f>
        <v>400</v>
      </c>
      <c r="N100" s="192">
        <f>SUM(K100-H100)</f>
        <v>400</v>
      </c>
      <c r="O100" s="192"/>
      <c r="P100" s="192">
        <v>1000</v>
      </c>
      <c r="Q100" s="192">
        <v>1000</v>
      </c>
      <c r="R100" s="192"/>
      <c r="S100" s="192">
        <v>1500</v>
      </c>
      <c r="T100" s="192">
        <v>1500</v>
      </c>
      <c r="U100" s="192"/>
      <c r="V100" s="193"/>
    </row>
    <row r="101" spans="1:22" ht="52.5" customHeight="1">
      <c r="A101" s="168" t="s">
        <v>163</v>
      </c>
      <c r="B101" s="127" t="s">
        <v>164</v>
      </c>
      <c r="C101" s="169" t="s">
        <v>10</v>
      </c>
      <c r="D101" s="189"/>
      <c r="E101" s="189"/>
      <c r="F101" s="189"/>
      <c r="G101" s="189"/>
      <c r="H101" s="189"/>
      <c r="I101" s="189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3"/>
    </row>
    <row r="102" spans="1:22" s="6" customFormat="1" ht="50.25" customHeight="1">
      <c r="A102" s="164" t="s">
        <v>165</v>
      </c>
      <c r="B102" s="105" t="s">
        <v>166</v>
      </c>
      <c r="C102" s="165" t="s">
        <v>167</v>
      </c>
      <c r="D102" s="194"/>
      <c r="E102" s="194"/>
      <c r="F102" s="194"/>
      <c r="G102" s="194"/>
      <c r="H102" s="194"/>
      <c r="I102" s="194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3"/>
    </row>
    <row r="103" spans="1:22" ht="14.25" customHeight="1">
      <c r="A103" s="168"/>
      <c r="B103" s="127" t="s">
        <v>5</v>
      </c>
      <c r="C103" s="169"/>
      <c r="D103" s="189"/>
      <c r="E103" s="189"/>
      <c r="F103" s="189"/>
      <c r="G103" s="189"/>
      <c r="H103" s="189"/>
      <c r="I103" s="189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3"/>
    </row>
    <row r="104" spans="1:22" ht="48.75" customHeight="1">
      <c r="A104" s="168" t="s">
        <v>168</v>
      </c>
      <c r="B104" s="127" t="s">
        <v>169</v>
      </c>
      <c r="C104" s="169" t="s">
        <v>10</v>
      </c>
      <c r="D104" s="189"/>
      <c r="E104" s="189"/>
      <c r="F104" s="189"/>
      <c r="G104" s="189"/>
      <c r="H104" s="189"/>
      <c r="I104" s="189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3"/>
    </row>
    <row r="105" spans="1:22" s="6" customFormat="1" ht="42.75" customHeight="1">
      <c r="A105" s="164" t="s">
        <v>170</v>
      </c>
      <c r="B105" s="105" t="s">
        <v>171</v>
      </c>
      <c r="C105" s="165" t="s">
        <v>172</v>
      </c>
      <c r="D105" s="194"/>
      <c r="E105" s="194"/>
      <c r="F105" s="194"/>
      <c r="G105" s="194"/>
      <c r="H105" s="194"/>
      <c r="I105" s="194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3"/>
    </row>
    <row r="106" spans="1:22" ht="13.5" customHeight="1">
      <c r="A106" s="168"/>
      <c r="B106" s="127" t="s">
        <v>5</v>
      </c>
      <c r="C106" s="169"/>
      <c r="D106" s="189"/>
      <c r="E106" s="189"/>
      <c r="F106" s="189"/>
      <c r="G106" s="189"/>
      <c r="H106" s="189"/>
      <c r="I106" s="189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3"/>
    </row>
    <row r="107" spans="1:22" ht="94.5" customHeight="1">
      <c r="A107" s="168" t="s">
        <v>173</v>
      </c>
      <c r="B107" s="127" t="s">
        <v>174</v>
      </c>
      <c r="C107" s="169"/>
      <c r="D107" s="189"/>
      <c r="E107" s="189"/>
      <c r="F107" s="189"/>
      <c r="G107" s="189"/>
      <c r="H107" s="189"/>
      <c r="I107" s="189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3"/>
    </row>
    <row r="108" spans="1:22" s="6" customFormat="1" ht="42" customHeight="1" thickBot="1">
      <c r="A108" s="164" t="s">
        <v>175</v>
      </c>
      <c r="B108" s="105" t="s">
        <v>176</v>
      </c>
      <c r="C108" s="165" t="s">
        <v>177</v>
      </c>
      <c r="D108" s="279">
        <f>SUM(D112)</f>
        <v>4747.5</v>
      </c>
      <c r="E108" s="279">
        <v>4747.5</v>
      </c>
      <c r="F108" s="279">
        <f>SUM(F109:F111)</f>
        <v>83937.4</v>
      </c>
      <c r="G108" s="194">
        <v>3500</v>
      </c>
      <c r="H108" s="202">
        <v>3500</v>
      </c>
      <c r="I108" s="202">
        <v>82462</v>
      </c>
      <c r="J108" s="191">
        <v>3750</v>
      </c>
      <c r="K108" s="191">
        <v>3750</v>
      </c>
      <c r="L108" s="191">
        <v>50977.5</v>
      </c>
      <c r="M108" s="191">
        <f>SUM(J108-G108)</f>
        <v>250</v>
      </c>
      <c r="N108" s="191">
        <f>SUM(K108-H108)</f>
        <v>250</v>
      </c>
      <c r="O108" s="191">
        <f>SUM(L108-I108)</f>
        <v>-31484.5</v>
      </c>
      <c r="P108" s="206">
        <v>4000</v>
      </c>
      <c r="Q108" s="206">
        <v>4000</v>
      </c>
      <c r="R108" s="191">
        <v>27084.3</v>
      </c>
      <c r="S108" s="191">
        <v>5000</v>
      </c>
      <c r="T108" s="191">
        <v>5000</v>
      </c>
      <c r="U108" s="191">
        <v>35692.4</v>
      </c>
      <c r="V108" s="193"/>
    </row>
    <row r="109" spans="1:22" ht="12.75" customHeight="1">
      <c r="A109" s="168"/>
      <c r="B109" s="127" t="s">
        <v>5</v>
      </c>
      <c r="C109" s="169"/>
      <c r="D109" s="189"/>
      <c r="E109" s="189"/>
      <c r="F109" s="189"/>
      <c r="G109" s="189"/>
      <c r="H109" s="190"/>
      <c r="I109" s="189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3"/>
    </row>
    <row r="110" spans="1:22" ht="26.25" customHeight="1">
      <c r="A110" s="168" t="s">
        <v>178</v>
      </c>
      <c r="B110" s="127" t="s">
        <v>179</v>
      </c>
      <c r="C110" s="169" t="s">
        <v>10</v>
      </c>
      <c r="D110" s="189"/>
      <c r="E110" s="189"/>
      <c r="F110" s="189"/>
      <c r="G110" s="189"/>
      <c r="H110" s="271"/>
      <c r="I110" s="272"/>
      <c r="J110" s="273"/>
      <c r="K110" s="273"/>
      <c r="L110" s="273" t="s">
        <v>747</v>
      </c>
      <c r="M110" s="273"/>
      <c r="N110" s="273"/>
      <c r="O110" s="273"/>
      <c r="P110" s="273"/>
      <c r="Q110" s="273"/>
      <c r="R110" s="192"/>
      <c r="S110" s="192"/>
      <c r="T110" s="192"/>
      <c r="U110" s="192"/>
      <c r="V110" s="193"/>
    </row>
    <row r="111" spans="1:22" ht="36.75" customHeight="1">
      <c r="A111" s="168" t="s">
        <v>180</v>
      </c>
      <c r="B111" s="127" t="s">
        <v>181</v>
      </c>
      <c r="C111" s="169" t="s">
        <v>10</v>
      </c>
      <c r="D111" s="188">
        <v>83937.4</v>
      </c>
      <c r="E111" s="189"/>
      <c r="F111" s="188">
        <v>83937.4</v>
      </c>
      <c r="G111" s="269">
        <v>82462</v>
      </c>
      <c r="H111" s="192">
        <v>0</v>
      </c>
      <c r="I111" s="190">
        <v>82462</v>
      </c>
      <c r="J111" s="192">
        <v>50977.5</v>
      </c>
      <c r="K111" s="192">
        <v>0</v>
      </c>
      <c r="L111" s="192">
        <v>50977.5</v>
      </c>
      <c r="M111" s="192">
        <f>SUM(J111-G111)</f>
        <v>-31484.5</v>
      </c>
      <c r="N111" s="192">
        <f>SUM(K111-H111)</f>
        <v>0</v>
      </c>
      <c r="O111" s="192">
        <f>SUM(L111-I111)</f>
        <v>-31484.5</v>
      </c>
      <c r="P111" s="192">
        <v>27084.3</v>
      </c>
      <c r="Q111" s="192">
        <v>0</v>
      </c>
      <c r="R111" s="270">
        <v>27084.3</v>
      </c>
      <c r="S111" s="192">
        <v>35692.4</v>
      </c>
      <c r="T111" s="192">
        <v>0</v>
      </c>
      <c r="U111" s="192">
        <v>35692.4</v>
      </c>
      <c r="V111" s="193"/>
    </row>
    <row r="112" spans="1:22" ht="45.75" customHeight="1" thickBot="1">
      <c r="A112" s="178" t="s">
        <v>182</v>
      </c>
      <c r="B112" s="151" t="s">
        <v>183</v>
      </c>
      <c r="C112" s="179"/>
      <c r="D112" s="204">
        <f>SUM(E112,F112)</f>
        <v>4747.5</v>
      </c>
      <c r="E112" s="204">
        <v>4747.5</v>
      </c>
      <c r="F112" s="205"/>
      <c r="G112" s="205">
        <v>3500</v>
      </c>
      <c r="H112" s="274">
        <v>3500</v>
      </c>
      <c r="I112" s="275">
        <v>0</v>
      </c>
      <c r="J112" s="275">
        <v>3750</v>
      </c>
      <c r="K112" s="275">
        <v>3750</v>
      </c>
      <c r="L112" s="275">
        <v>0</v>
      </c>
      <c r="M112" s="275">
        <f>SUM(J112-G112)</f>
        <v>250</v>
      </c>
      <c r="N112" s="275">
        <f>SUM(K112-H112)</f>
        <v>250</v>
      </c>
      <c r="O112" s="275">
        <v>0</v>
      </c>
      <c r="P112" s="275">
        <v>4000</v>
      </c>
      <c r="Q112" s="275">
        <v>4000</v>
      </c>
      <c r="R112" s="203">
        <v>0</v>
      </c>
      <c r="S112" s="203">
        <v>5000</v>
      </c>
      <c r="T112" s="203">
        <v>5000</v>
      </c>
      <c r="U112" s="203">
        <v>0</v>
      </c>
      <c r="V112" s="207"/>
    </row>
    <row r="113" spans="1:21" ht="10.5">
      <c r="A113" s="15"/>
      <c r="B113" s="16"/>
      <c r="C113" s="15"/>
      <c r="D113" s="15"/>
      <c r="E113" s="15"/>
      <c r="F113" s="15"/>
      <c r="G113" s="15"/>
      <c r="H113" s="15"/>
      <c r="I113" s="15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0.5">
      <c r="A114" s="15"/>
      <c r="B114" s="16"/>
      <c r="C114" s="15"/>
      <c r="D114" s="15"/>
      <c r="E114" s="15"/>
      <c r="F114" s="15"/>
      <c r="G114" s="15"/>
      <c r="H114" s="15"/>
      <c r="I114" s="15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10.5">
      <c r="A115" s="15"/>
      <c r="B115" s="16"/>
      <c r="C115" s="15"/>
      <c r="D115" s="15"/>
      <c r="E115" s="15"/>
      <c r="F115" s="15"/>
      <c r="G115" s="15"/>
      <c r="H115" s="15"/>
      <c r="I115" s="15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</sheetData>
  <sheetProtection/>
  <mergeCells count="24">
    <mergeCell ref="H9:I9"/>
    <mergeCell ref="D8:F8"/>
    <mergeCell ref="G9:G10"/>
    <mergeCell ref="V9:V10"/>
    <mergeCell ref="G8:I8"/>
    <mergeCell ref="T9:U9"/>
    <mergeCell ref="S9:S10"/>
    <mergeCell ref="B8:B10"/>
    <mergeCell ref="Q2:V2"/>
    <mergeCell ref="P9:P10"/>
    <mergeCell ref="Q9:R9"/>
    <mergeCell ref="E9:F9"/>
    <mergeCell ref="P8:R8"/>
    <mergeCell ref="S8:U8"/>
    <mergeCell ref="A5:U5"/>
    <mergeCell ref="C8:C10"/>
    <mergeCell ref="K9:L9"/>
    <mergeCell ref="J9:J10"/>
    <mergeCell ref="D9:D10"/>
    <mergeCell ref="M8:O8"/>
    <mergeCell ref="M9:M10"/>
    <mergeCell ref="N9:O9"/>
    <mergeCell ref="A8:A10"/>
    <mergeCell ref="J8:L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9"/>
  <sheetViews>
    <sheetView zoomScalePageLayoutView="0" workbookViewId="0" topLeftCell="A1">
      <selection activeCell="A5" sqref="A5:V5"/>
    </sheetView>
  </sheetViews>
  <sheetFormatPr defaultColWidth="9.140625" defaultRowHeight="12"/>
  <cols>
    <col min="1" max="1" width="6.28125" style="2" customWidth="1"/>
    <col min="2" max="2" width="18.140625" style="3" customWidth="1"/>
    <col min="3" max="3" width="5.8515625" style="2" customWidth="1"/>
    <col min="4" max="4" width="12.140625" style="2" customWidth="1"/>
    <col min="5" max="5" width="7.8515625" style="2" customWidth="1"/>
    <col min="6" max="6" width="7.7109375" style="2" customWidth="1"/>
    <col min="7" max="7" width="8.00390625" style="2" customWidth="1"/>
    <col min="8" max="9" width="7.7109375" style="2" customWidth="1"/>
    <col min="10" max="10" width="7.00390625" style="2" customWidth="1"/>
    <col min="11" max="11" width="9.00390625" style="1" customWidth="1"/>
    <col min="12" max="12" width="9.140625" style="1" customWidth="1"/>
    <col min="13" max="13" width="7.7109375" style="1" customWidth="1"/>
    <col min="14" max="14" width="8.421875" style="1" customWidth="1"/>
    <col min="15" max="15" width="8.28125" style="1" customWidth="1"/>
    <col min="16" max="16" width="8.7109375" style="1" customWidth="1"/>
    <col min="17" max="17" width="9.28125" style="1" customWidth="1"/>
    <col min="18" max="18" width="9.421875" style="1" customWidth="1"/>
    <col min="19" max="19" width="7.28125" style="1" customWidth="1"/>
    <col min="20" max="20" width="9.421875" style="1" customWidth="1"/>
    <col min="21" max="21" width="9.7109375" style="1" customWidth="1"/>
    <col min="22" max="22" width="8.140625" style="1" customWidth="1"/>
    <col min="23" max="23" width="8.00390625" style="0" customWidth="1"/>
  </cols>
  <sheetData>
    <row r="2" spans="2:24" ht="39" customHeight="1">
      <c r="B2" s="4"/>
      <c r="M2" s="4"/>
      <c r="N2" s="4"/>
      <c r="O2" s="4"/>
      <c r="P2" s="4"/>
      <c r="R2" s="372" t="s">
        <v>785</v>
      </c>
      <c r="S2" s="372"/>
      <c r="T2" s="372"/>
      <c r="U2" s="372"/>
      <c r="V2" s="372"/>
      <c r="W2" s="372"/>
      <c r="X2" s="25"/>
    </row>
    <row r="3" spans="2:24" ht="14.25" customHeight="1">
      <c r="B3" s="4"/>
      <c r="M3" s="4"/>
      <c r="N3" s="4"/>
      <c r="O3" s="4"/>
      <c r="P3" s="4"/>
      <c r="R3" s="46"/>
      <c r="S3" s="46"/>
      <c r="T3" s="46"/>
      <c r="U3" s="46"/>
      <c r="V3" s="46"/>
      <c r="W3" s="46"/>
      <c r="X3" s="25"/>
    </row>
    <row r="4" spans="11:22" ht="14.25" customHeight="1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185" customFormat="1" ht="41.25" customHeight="1">
      <c r="A5" s="373" t="s">
        <v>767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</row>
    <row r="6" spans="1:22" s="185" customFormat="1" ht="21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</row>
    <row r="7" spans="1:23" s="161" customFormat="1" ht="15" customHeight="1" thickBot="1">
      <c r="A7" s="156"/>
      <c r="B7" s="157"/>
      <c r="C7" s="156"/>
      <c r="D7" s="156"/>
      <c r="E7" s="156"/>
      <c r="F7" s="156"/>
      <c r="G7" s="156"/>
      <c r="H7" s="156"/>
      <c r="I7" s="156"/>
      <c r="J7" s="156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9"/>
      <c r="W7" s="160" t="s">
        <v>0</v>
      </c>
    </row>
    <row r="8" spans="1:23" s="161" customFormat="1" ht="22.5" customHeight="1">
      <c r="A8" s="364" t="s">
        <v>1</v>
      </c>
      <c r="B8" s="366" t="s">
        <v>2</v>
      </c>
      <c r="C8" s="367" t="s">
        <v>3</v>
      </c>
      <c r="D8" s="362" t="s">
        <v>786</v>
      </c>
      <c r="E8" s="355" t="s">
        <v>726</v>
      </c>
      <c r="F8" s="355"/>
      <c r="G8" s="355"/>
      <c r="H8" s="355" t="s">
        <v>727</v>
      </c>
      <c r="I8" s="355"/>
      <c r="J8" s="355"/>
      <c r="K8" s="355" t="s">
        <v>184</v>
      </c>
      <c r="L8" s="355"/>
      <c r="M8" s="355"/>
      <c r="N8" s="369" t="s">
        <v>728</v>
      </c>
      <c r="O8" s="370"/>
      <c r="P8" s="371"/>
      <c r="Q8" s="355" t="s">
        <v>185</v>
      </c>
      <c r="R8" s="355"/>
      <c r="S8" s="355"/>
      <c r="T8" s="355" t="s">
        <v>186</v>
      </c>
      <c r="U8" s="355"/>
      <c r="V8" s="360"/>
      <c r="W8" s="162" t="s">
        <v>729</v>
      </c>
    </row>
    <row r="9" spans="1:23" s="161" customFormat="1" ht="18.75" customHeight="1">
      <c r="A9" s="365"/>
      <c r="B9" s="351"/>
      <c r="C9" s="368"/>
      <c r="D9" s="363"/>
      <c r="E9" s="351" t="s">
        <v>4</v>
      </c>
      <c r="F9" s="351" t="s">
        <v>5</v>
      </c>
      <c r="G9" s="351"/>
      <c r="H9" s="351" t="s">
        <v>4</v>
      </c>
      <c r="I9" s="351" t="s">
        <v>5</v>
      </c>
      <c r="J9" s="351"/>
      <c r="K9" s="351" t="s">
        <v>4</v>
      </c>
      <c r="L9" s="351" t="s">
        <v>5</v>
      </c>
      <c r="M9" s="351"/>
      <c r="N9" s="351" t="s">
        <v>4</v>
      </c>
      <c r="O9" s="351" t="s">
        <v>5</v>
      </c>
      <c r="P9" s="351"/>
      <c r="Q9" s="351" t="s">
        <v>4</v>
      </c>
      <c r="R9" s="351" t="s">
        <v>5</v>
      </c>
      <c r="S9" s="351"/>
      <c r="T9" s="351" t="s">
        <v>4</v>
      </c>
      <c r="U9" s="351" t="s">
        <v>5</v>
      </c>
      <c r="V9" s="361"/>
      <c r="W9" s="359" t="s">
        <v>730</v>
      </c>
    </row>
    <row r="10" spans="1:23" s="161" customFormat="1" ht="38.25" customHeight="1">
      <c r="A10" s="365"/>
      <c r="B10" s="351"/>
      <c r="C10" s="368"/>
      <c r="D10" s="363"/>
      <c r="E10" s="351"/>
      <c r="F10" s="112" t="s">
        <v>6</v>
      </c>
      <c r="G10" s="112" t="s">
        <v>7</v>
      </c>
      <c r="H10" s="351"/>
      <c r="I10" s="112" t="s">
        <v>6</v>
      </c>
      <c r="J10" s="112" t="s">
        <v>7</v>
      </c>
      <c r="K10" s="351"/>
      <c r="L10" s="112" t="s">
        <v>6</v>
      </c>
      <c r="M10" s="112" t="s">
        <v>7</v>
      </c>
      <c r="N10" s="351"/>
      <c r="O10" s="112" t="s">
        <v>6</v>
      </c>
      <c r="P10" s="112" t="s">
        <v>7</v>
      </c>
      <c r="Q10" s="351"/>
      <c r="R10" s="112" t="s">
        <v>6</v>
      </c>
      <c r="S10" s="112" t="s">
        <v>7</v>
      </c>
      <c r="T10" s="351"/>
      <c r="U10" s="112" t="s">
        <v>6</v>
      </c>
      <c r="V10" s="114" t="s">
        <v>7</v>
      </c>
      <c r="W10" s="359"/>
    </row>
    <row r="11" spans="1:23" s="161" customFormat="1" ht="12.75" customHeight="1">
      <c r="A11" s="110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1">
        <v>13</v>
      </c>
      <c r="N11" s="111">
        <v>14</v>
      </c>
      <c r="O11" s="111">
        <v>15</v>
      </c>
      <c r="P11" s="111">
        <v>16</v>
      </c>
      <c r="Q11" s="111">
        <v>17</v>
      </c>
      <c r="R11" s="111">
        <v>18</v>
      </c>
      <c r="S11" s="111">
        <v>19</v>
      </c>
      <c r="T11" s="111">
        <v>20</v>
      </c>
      <c r="U11" s="111">
        <v>21</v>
      </c>
      <c r="V11" s="113">
        <v>22</v>
      </c>
      <c r="W11" s="163">
        <v>22</v>
      </c>
    </row>
    <row r="12" spans="1:23" s="122" customFormat="1" ht="30.75" customHeight="1">
      <c r="A12" s="164" t="s">
        <v>8</v>
      </c>
      <c r="B12" s="106" t="s">
        <v>9</v>
      </c>
      <c r="C12" s="165" t="s">
        <v>10</v>
      </c>
      <c r="D12" s="106" t="s">
        <v>753</v>
      </c>
      <c r="E12" s="278">
        <v>481800.9</v>
      </c>
      <c r="F12" s="278">
        <v>415256.7</v>
      </c>
      <c r="G12" s="278">
        <v>150481.6</v>
      </c>
      <c r="H12" s="170">
        <v>429703.5</v>
      </c>
      <c r="I12" s="170">
        <v>429703.5</v>
      </c>
      <c r="J12" s="175">
        <v>82462</v>
      </c>
      <c r="K12" s="120">
        <v>462427.5</v>
      </c>
      <c r="L12" s="120">
        <v>462427.5</v>
      </c>
      <c r="M12" s="120">
        <v>50977.5</v>
      </c>
      <c r="N12" s="120">
        <f>SUM(K12-H12)</f>
        <v>32724</v>
      </c>
      <c r="O12" s="120">
        <f>SUM(L12-I12)</f>
        <v>32724</v>
      </c>
      <c r="P12" s="120">
        <f>SUM(M12-J12)</f>
        <v>-31484.5</v>
      </c>
      <c r="Q12" s="120">
        <v>493349.3</v>
      </c>
      <c r="R12" s="120">
        <v>493349.3</v>
      </c>
      <c r="S12" s="120">
        <v>27084.3</v>
      </c>
      <c r="T12" s="120">
        <v>545967.4</v>
      </c>
      <c r="U12" s="120">
        <v>545967.4</v>
      </c>
      <c r="V12" s="120">
        <v>35692.4</v>
      </c>
      <c r="W12" s="167"/>
    </row>
    <row r="13" spans="1:23" s="161" customFormat="1" ht="19.5" customHeight="1">
      <c r="A13" s="168"/>
      <c r="B13" s="169" t="s">
        <v>5</v>
      </c>
      <c r="C13" s="169"/>
      <c r="D13" s="169"/>
      <c r="E13" s="166"/>
      <c r="F13" s="166"/>
      <c r="G13" s="166"/>
      <c r="H13" s="166"/>
      <c r="I13" s="166"/>
      <c r="J13" s="166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4"/>
      <c r="W13" s="167"/>
    </row>
    <row r="14" spans="1:23" s="122" customFormat="1" ht="60" customHeight="1">
      <c r="A14" s="164" t="s">
        <v>11</v>
      </c>
      <c r="B14" s="106" t="s">
        <v>782</v>
      </c>
      <c r="C14" s="165" t="s">
        <v>13</v>
      </c>
      <c r="D14" s="106" t="s">
        <v>753</v>
      </c>
      <c r="E14" s="278">
        <v>61243.8</v>
      </c>
      <c r="F14" s="278">
        <v>61243.8</v>
      </c>
      <c r="G14" s="278"/>
      <c r="H14" s="170">
        <v>66699.4</v>
      </c>
      <c r="I14" s="170">
        <v>66699.4</v>
      </c>
      <c r="J14" s="170"/>
      <c r="K14" s="120">
        <v>68338.2</v>
      </c>
      <c r="L14" s="120">
        <v>68338.2</v>
      </c>
      <c r="M14" s="120"/>
      <c r="N14" s="120">
        <f>SUM(K14-H14)</f>
        <v>1638.800000000003</v>
      </c>
      <c r="O14" s="120">
        <f>SUM(L14-I14)</f>
        <v>1638.800000000003</v>
      </c>
      <c r="P14" s="120">
        <f>SUM(M14-J14)</f>
        <v>0</v>
      </c>
      <c r="Q14" s="120">
        <v>80629.6</v>
      </c>
      <c r="R14" s="120">
        <v>80629.6</v>
      </c>
      <c r="S14" s="120"/>
      <c r="T14" s="120">
        <v>96280.4</v>
      </c>
      <c r="U14" s="120">
        <v>96280.4</v>
      </c>
      <c r="V14" s="138"/>
      <c r="W14" s="167"/>
    </row>
    <row r="15" spans="1:23" s="161" customFormat="1" ht="13.5" customHeight="1">
      <c r="A15" s="168"/>
      <c r="B15" s="169" t="s">
        <v>5</v>
      </c>
      <c r="C15" s="169"/>
      <c r="D15" s="169"/>
      <c r="E15" s="166"/>
      <c r="F15" s="166"/>
      <c r="G15" s="166"/>
      <c r="H15" s="166"/>
      <c r="I15" s="166"/>
      <c r="J15" s="166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4"/>
      <c r="W15" s="167"/>
    </row>
    <row r="16" spans="1:23" s="122" customFormat="1" ht="121.5" customHeight="1">
      <c r="A16" s="164" t="s">
        <v>28</v>
      </c>
      <c r="B16" s="106" t="s">
        <v>774</v>
      </c>
      <c r="C16" s="165" t="s">
        <v>30</v>
      </c>
      <c r="D16" s="106" t="s">
        <v>753</v>
      </c>
      <c r="E16" s="278">
        <v>3136.5</v>
      </c>
      <c r="F16" s="278">
        <v>3136.5</v>
      </c>
      <c r="G16" s="278"/>
      <c r="H16" s="170">
        <v>3941.8</v>
      </c>
      <c r="I16" s="170">
        <v>3941.8</v>
      </c>
      <c r="J16" s="170"/>
      <c r="K16" s="120">
        <v>3754</v>
      </c>
      <c r="L16" s="120">
        <v>3754</v>
      </c>
      <c r="M16" s="120"/>
      <c r="N16" s="120">
        <f>SUM(K16-H16)</f>
        <v>-187.80000000000018</v>
      </c>
      <c r="O16" s="120">
        <f>SUM(L16-I16)</f>
        <v>-187.80000000000018</v>
      </c>
      <c r="P16" s="120"/>
      <c r="Q16" s="120">
        <v>4140</v>
      </c>
      <c r="R16" s="120">
        <v>4140</v>
      </c>
      <c r="S16" s="120"/>
      <c r="T16" s="120">
        <v>4645</v>
      </c>
      <c r="U16" s="120">
        <v>4645</v>
      </c>
      <c r="V16" s="138"/>
      <c r="W16" s="167"/>
    </row>
    <row r="17" spans="1:23" s="161" customFormat="1" ht="16.5" customHeight="1">
      <c r="A17" s="168"/>
      <c r="B17" s="208" t="s">
        <v>5</v>
      </c>
      <c r="C17" s="169"/>
      <c r="D17" s="169"/>
      <c r="E17" s="166"/>
      <c r="F17" s="166"/>
      <c r="G17" s="166"/>
      <c r="H17" s="166"/>
      <c r="I17" s="166"/>
      <c r="J17" s="166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4"/>
      <c r="W17" s="167"/>
    </row>
    <row r="18" spans="1:23" s="161" customFormat="1" ht="70.5" customHeight="1">
      <c r="A18" s="168" t="s">
        <v>31</v>
      </c>
      <c r="B18" s="187" t="s">
        <v>775</v>
      </c>
      <c r="C18" s="169" t="s">
        <v>10</v>
      </c>
      <c r="D18" s="169"/>
      <c r="E18" s="129"/>
      <c r="F18" s="129"/>
      <c r="G18" s="166"/>
      <c r="H18" s="166"/>
      <c r="I18" s="166"/>
      <c r="J18" s="166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4"/>
      <c r="W18" s="167"/>
    </row>
    <row r="19" spans="1:23" s="161" customFormat="1" ht="102" customHeight="1">
      <c r="A19" s="168" t="s">
        <v>33</v>
      </c>
      <c r="B19" s="187" t="s">
        <v>776</v>
      </c>
      <c r="C19" s="169" t="s">
        <v>10</v>
      </c>
      <c r="D19" s="169"/>
      <c r="E19" s="129"/>
      <c r="F19" s="129"/>
      <c r="G19" s="166"/>
      <c r="H19" s="166"/>
      <c r="I19" s="166"/>
      <c r="J19" s="166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38"/>
      <c r="W19" s="167"/>
    </row>
    <row r="20" spans="1:23" s="161" customFormat="1" ht="57" customHeight="1">
      <c r="A20" s="168" t="s">
        <v>35</v>
      </c>
      <c r="B20" s="187" t="s">
        <v>777</v>
      </c>
      <c r="C20" s="169" t="s">
        <v>10</v>
      </c>
      <c r="D20" s="169"/>
      <c r="E20" s="166"/>
      <c r="F20" s="166"/>
      <c r="G20" s="166"/>
      <c r="H20" s="166"/>
      <c r="I20" s="166"/>
      <c r="J20" s="166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4"/>
      <c r="W20" s="167"/>
    </row>
    <row r="21" spans="1:23" s="161" customFormat="1" ht="163.5" customHeight="1">
      <c r="A21" s="168" t="s">
        <v>55</v>
      </c>
      <c r="B21" s="106" t="s">
        <v>778</v>
      </c>
      <c r="C21" s="169" t="s">
        <v>10</v>
      </c>
      <c r="D21" s="169"/>
      <c r="E21" s="166"/>
      <c r="F21" s="166"/>
      <c r="G21" s="166"/>
      <c r="H21" s="166"/>
      <c r="I21" s="166"/>
      <c r="J21" s="166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4"/>
      <c r="W21" s="167"/>
    </row>
    <row r="22" spans="1:23" s="161" customFormat="1" ht="42" customHeight="1">
      <c r="A22" s="168" t="s">
        <v>59</v>
      </c>
      <c r="B22" s="187" t="s">
        <v>60</v>
      </c>
      <c r="C22" s="169" t="s">
        <v>10</v>
      </c>
      <c r="D22" s="169"/>
      <c r="E22" s="166"/>
      <c r="F22" s="166"/>
      <c r="G22" s="166"/>
      <c r="H22" s="166"/>
      <c r="I22" s="166"/>
      <c r="J22" s="166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38"/>
      <c r="W22" s="167"/>
    </row>
    <row r="23" spans="1:23" s="161" customFormat="1" ht="66" customHeight="1">
      <c r="A23" s="168" t="s">
        <v>61</v>
      </c>
      <c r="B23" s="187" t="s">
        <v>62</v>
      </c>
      <c r="C23" s="169" t="s">
        <v>10</v>
      </c>
      <c r="D23" s="169"/>
      <c r="E23" s="166"/>
      <c r="F23" s="166"/>
      <c r="G23" s="166"/>
      <c r="H23" s="166"/>
      <c r="I23" s="166"/>
      <c r="J23" s="166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4"/>
      <c r="W23" s="167"/>
    </row>
    <row r="24" spans="1:23" s="161" customFormat="1" ht="54" customHeight="1">
      <c r="A24" s="168" t="s">
        <v>63</v>
      </c>
      <c r="B24" s="187" t="s">
        <v>64</v>
      </c>
      <c r="C24" s="169" t="s">
        <v>10</v>
      </c>
      <c r="D24" s="169"/>
      <c r="E24" s="166"/>
      <c r="F24" s="166"/>
      <c r="G24" s="166"/>
      <c r="H24" s="166"/>
      <c r="I24" s="166"/>
      <c r="J24" s="166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4"/>
      <c r="W24" s="167"/>
    </row>
    <row r="25" spans="1:23" s="161" customFormat="1" ht="25.5" customHeight="1">
      <c r="A25" s="168" t="s">
        <v>65</v>
      </c>
      <c r="B25" s="187" t="s">
        <v>66</v>
      </c>
      <c r="C25" s="169" t="s">
        <v>10</v>
      </c>
      <c r="D25" s="169"/>
      <c r="E25" s="166"/>
      <c r="F25" s="166"/>
      <c r="G25" s="166"/>
      <c r="H25" s="166"/>
      <c r="I25" s="166"/>
      <c r="J25" s="166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4"/>
      <c r="W25" s="167"/>
    </row>
    <row r="26" spans="1:23" s="122" customFormat="1" ht="52.5" customHeight="1">
      <c r="A26" s="164" t="s">
        <v>67</v>
      </c>
      <c r="B26" s="106" t="s">
        <v>68</v>
      </c>
      <c r="C26" s="165" t="s">
        <v>69</v>
      </c>
      <c r="D26" s="165"/>
      <c r="E26" s="170"/>
      <c r="F26" s="170"/>
      <c r="G26" s="170"/>
      <c r="H26" s="170"/>
      <c r="I26" s="170"/>
      <c r="J26" s="170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4"/>
      <c r="W26" s="167"/>
    </row>
    <row r="27" spans="1:23" s="161" customFormat="1" ht="17.25" customHeight="1">
      <c r="A27" s="168"/>
      <c r="B27" s="187" t="s">
        <v>5</v>
      </c>
      <c r="C27" s="169"/>
      <c r="D27" s="169"/>
      <c r="E27" s="166"/>
      <c r="F27" s="166"/>
      <c r="G27" s="166"/>
      <c r="H27" s="166"/>
      <c r="I27" s="166"/>
      <c r="J27" s="166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4"/>
      <c r="W27" s="167"/>
    </row>
    <row r="28" spans="1:23" s="161" customFormat="1" ht="123.75" customHeight="1">
      <c r="A28" s="168" t="s">
        <v>70</v>
      </c>
      <c r="B28" s="187" t="s">
        <v>71</v>
      </c>
      <c r="C28" s="169" t="s">
        <v>10</v>
      </c>
      <c r="D28" s="169"/>
      <c r="E28" s="166"/>
      <c r="F28" s="166"/>
      <c r="G28" s="166"/>
      <c r="H28" s="166"/>
      <c r="I28" s="166"/>
      <c r="J28" s="166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4"/>
      <c r="W28" s="167"/>
    </row>
    <row r="29" spans="1:23" s="161" customFormat="1" ht="126" customHeight="1">
      <c r="A29" s="168" t="s">
        <v>72</v>
      </c>
      <c r="B29" s="187" t="s">
        <v>73</v>
      </c>
      <c r="C29" s="169" t="s">
        <v>10</v>
      </c>
      <c r="D29" s="169"/>
      <c r="E29" s="166"/>
      <c r="F29" s="166"/>
      <c r="G29" s="166"/>
      <c r="H29" s="166"/>
      <c r="I29" s="166"/>
      <c r="J29" s="166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24"/>
      <c r="W29" s="167"/>
    </row>
    <row r="30" spans="1:23" s="122" customFormat="1" ht="67.5" customHeight="1">
      <c r="A30" s="164" t="s">
        <v>74</v>
      </c>
      <c r="B30" s="106" t="s">
        <v>766</v>
      </c>
      <c r="C30" s="165" t="s">
        <v>76</v>
      </c>
      <c r="D30" s="106" t="s">
        <v>753</v>
      </c>
      <c r="E30" s="278">
        <f>SUM(E38,E42,E35,E37,E39,E46)</f>
        <v>358618.7</v>
      </c>
      <c r="F30" s="278">
        <f>SUM(F31,F33,F38,F37,F39,F46)</f>
        <v>292074.5</v>
      </c>
      <c r="G30" s="278">
        <v>66544.2</v>
      </c>
      <c r="H30" s="278">
        <v>300671.5</v>
      </c>
      <c r="I30" s="278">
        <v>300671.5</v>
      </c>
      <c r="J30" s="170"/>
      <c r="K30" s="120">
        <v>330738.7</v>
      </c>
      <c r="L30" s="120">
        <v>330738.7</v>
      </c>
      <c r="M30" s="119"/>
      <c r="N30" s="120">
        <f>SUM(K30-H30)</f>
        <v>30067.20000000001</v>
      </c>
      <c r="O30" s="120">
        <f>SUM(L30-I30)</f>
        <v>30067.20000000001</v>
      </c>
      <c r="P30" s="119"/>
      <c r="Q30" s="120">
        <v>346799</v>
      </c>
      <c r="R30" s="120">
        <v>346799</v>
      </c>
      <c r="S30" s="120"/>
      <c r="T30" s="120">
        <v>379177</v>
      </c>
      <c r="U30" s="120">
        <v>379177</v>
      </c>
      <c r="V30" s="124"/>
      <c r="W30" s="167"/>
    </row>
    <row r="31" spans="1:23" s="161" customFormat="1" ht="24.75" customHeight="1">
      <c r="A31" s="168"/>
      <c r="B31" s="187" t="s">
        <v>5</v>
      </c>
      <c r="C31" s="169"/>
      <c r="D31" s="169"/>
      <c r="E31" s="166"/>
      <c r="F31" s="166"/>
      <c r="G31" s="166"/>
      <c r="H31" s="166"/>
      <c r="I31" s="166"/>
      <c r="J31" s="166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4"/>
      <c r="W31" s="167"/>
    </row>
    <row r="32" spans="1:23" s="122" customFormat="1" ht="67.5" customHeight="1">
      <c r="A32" s="164" t="s">
        <v>77</v>
      </c>
      <c r="B32" s="106" t="s">
        <v>78</v>
      </c>
      <c r="C32" s="165" t="s">
        <v>79</v>
      </c>
      <c r="D32" s="165"/>
      <c r="E32" s="170"/>
      <c r="F32" s="170"/>
      <c r="G32" s="170"/>
      <c r="H32" s="170"/>
      <c r="I32" s="170"/>
      <c r="J32" s="170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4"/>
      <c r="W32" s="167"/>
    </row>
    <row r="33" spans="1:23" s="161" customFormat="1" ht="25.5" customHeight="1">
      <c r="A33" s="168"/>
      <c r="B33" s="187" t="s">
        <v>5</v>
      </c>
      <c r="C33" s="169"/>
      <c r="D33" s="169"/>
      <c r="E33" s="166"/>
      <c r="F33" s="166"/>
      <c r="G33" s="166"/>
      <c r="H33" s="166"/>
      <c r="I33" s="166"/>
      <c r="J33" s="166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4"/>
      <c r="W33" s="167"/>
    </row>
    <row r="34" spans="1:23" s="161" customFormat="1" ht="82.5" customHeight="1">
      <c r="A34" s="168" t="s">
        <v>80</v>
      </c>
      <c r="B34" s="187" t="s">
        <v>81</v>
      </c>
      <c r="C34" s="169" t="s">
        <v>10</v>
      </c>
      <c r="D34" s="169"/>
      <c r="E34" s="166"/>
      <c r="F34" s="166"/>
      <c r="G34" s="166"/>
      <c r="H34" s="166"/>
      <c r="I34" s="166"/>
      <c r="J34" s="166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4"/>
      <c r="W34" s="167"/>
    </row>
    <row r="35" spans="1:23" s="122" customFormat="1" ht="73.5" customHeight="1">
      <c r="A35" s="164" t="s">
        <v>82</v>
      </c>
      <c r="B35" s="106" t="s">
        <v>83</v>
      </c>
      <c r="C35" s="165" t="s">
        <v>84</v>
      </c>
      <c r="D35" s="165"/>
      <c r="E35" s="170"/>
      <c r="F35" s="170"/>
      <c r="G35" s="170"/>
      <c r="H35" s="170"/>
      <c r="I35" s="170"/>
      <c r="J35" s="170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4"/>
      <c r="W35" s="167"/>
    </row>
    <row r="36" spans="1:23" s="161" customFormat="1" ht="20.25" customHeight="1">
      <c r="A36" s="168"/>
      <c r="B36" s="187" t="s">
        <v>5</v>
      </c>
      <c r="C36" s="169"/>
      <c r="D36" s="169"/>
      <c r="E36" s="166"/>
      <c r="F36" s="166"/>
      <c r="G36" s="166"/>
      <c r="H36" s="166"/>
      <c r="I36" s="166"/>
      <c r="J36" s="166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4"/>
      <c r="W36" s="167"/>
    </row>
    <row r="37" spans="1:23" s="161" customFormat="1" ht="84.75" customHeight="1">
      <c r="A37" s="168" t="s">
        <v>85</v>
      </c>
      <c r="B37" s="187" t="s">
        <v>86</v>
      </c>
      <c r="C37" s="169" t="s">
        <v>10</v>
      </c>
      <c r="D37" s="169"/>
      <c r="E37" s="166"/>
      <c r="F37" s="166"/>
      <c r="G37" s="166"/>
      <c r="H37" s="166"/>
      <c r="I37" s="166"/>
      <c r="J37" s="166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4"/>
      <c r="W37" s="167"/>
    </row>
    <row r="38" spans="1:23" s="122" customFormat="1" ht="85.5" customHeight="1">
      <c r="A38" s="164" t="s">
        <v>87</v>
      </c>
      <c r="B38" s="106" t="s">
        <v>88</v>
      </c>
      <c r="C38" s="165" t="s">
        <v>89</v>
      </c>
      <c r="D38" s="165"/>
      <c r="E38" s="278">
        <f>SUM(E40,E41)</f>
        <v>292074.5</v>
      </c>
      <c r="F38" s="278">
        <f>SUM(F40,F41)</f>
        <v>292074.5</v>
      </c>
      <c r="G38" s="170"/>
      <c r="H38" s="278">
        <f>SUM(H40,H41)</f>
        <v>300671.5</v>
      </c>
      <c r="I38" s="278">
        <f>SUM(I40,I41)</f>
        <v>300671.5</v>
      </c>
      <c r="J38" s="170"/>
      <c r="K38" s="120">
        <v>330738.7</v>
      </c>
      <c r="L38" s="120">
        <v>330738.7</v>
      </c>
      <c r="M38" s="120"/>
      <c r="N38" s="120">
        <f>SUM(K38-H38)</f>
        <v>30067.20000000001</v>
      </c>
      <c r="O38" s="120">
        <f>SUM(L38-I38)</f>
        <v>30067.20000000001</v>
      </c>
      <c r="P38" s="120"/>
      <c r="Q38" s="120">
        <v>346799</v>
      </c>
      <c r="R38" s="120">
        <v>346799</v>
      </c>
      <c r="S38" s="120"/>
      <c r="T38" s="120">
        <v>379177</v>
      </c>
      <c r="U38" s="120">
        <v>379177</v>
      </c>
      <c r="V38" s="138"/>
      <c r="W38" s="167"/>
    </row>
    <row r="39" spans="1:23" s="161" customFormat="1" ht="18" customHeight="1">
      <c r="A39" s="168"/>
      <c r="B39" s="187" t="s">
        <v>5</v>
      </c>
      <c r="C39" s="169"/>
      <c r="D39" s="169"/>
      <c r="E39" s="170"/>
      <c r="F39" s="170"/>
      <c r="G39" s="170"/>
      <c r="H39" s="170"/>
      <c r="I39" s="170"/>
      <c r="J39" s="17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4"/>
      <c r="W39" s="167"/>
    </row>
    <row r="40" spans="1:23" s="161" customFormat="1" ht="45.75" customHeight="1">
      <c r="A40" s="168" t="s">
        <v>90</v>
      </c>
      <c r="B40" s="187" t="s">
        <v>91</v>
      </c>
      <c r="C40" s="169" t="s">
        <v>10</v>
      </c>
      <c r="D40" s="169"/>
      <c r="E40" s="129">
        <f>SUM(F40,G40)</f>
        <v>290875.7</v>
      </c>
      <c r="F40" s="129">
        <v>290875.7</v>
      </c>
      <c r="G40" s="166"/>
      <c r="H40" s="166">
        <v>299582.1</v>
      </c>
      <c r="I40" s="166">
        <v>299582.1</v>
      </c>
      <c r="J40" s="166"/>
      <c r="K40" s="119">
        <v>329540.3</v>
      </c>
      <c r="L40" s="119">
        <v>329540.3</v>
      </c>
      <c r="M40" s="119"/>
      <c r="N40" s="119">
        <f>SUM(K40-H40)</f>
        <v>29958.20000000001</v>
      </c>
      <c r="O40" s="119">
        <f>SUM(L40-I40)</f>
        <v>29958.20000000001</v>
      </c>
      <c r="P40" s="119"/>
      <c r="Q40" s="119">
        <v>345500</v>
      </c>
      <c r="R40" s="119">
        <v>345500</v>
      </c>
      <c r="S40" s="119"/>
      <c r="T40" s="119">
        <v>377777</v>
      </c>
      <c r="U40" s="119">
        <v>377777</v>
      </c>
      <c r="V40" s="124"/>
      <c r="W40" s="167"/>
    </row>
    <row r="41" spans="1:23" s="161" customFormat="1" ht="44.25" customHeight="1">
      <c r="A41" s="168" t="s">
        <v>92</v>
      </c>
      <c r="B41" s="187" t="s">
        <v>93</v>
      </c>
      <c r="C41" s="169" t="s">
        <v>10</v>
      </c>
      <c r="D41" s="169"/>
      <c r="E41" s="129">
        <f>SUM(F41,G41)</f>
        <v>1198.8</v>
      </c>
      <c r="F41" s="129">
        <v>1198.8</v>
      </c>
      <c r="G41" s="166"/>
      <c r="H41" s="166">
        <v>1089.4</v>
      </c>
      <c r="I41" s="166">
        <v>1089.4</v>
      </c>
      <c r="J41" s="166"/>
      <c r="K41" s="119">
        <v>1198.4</v>
      </c>
      <c r="L41" s="119">
        <v>1198.4</v>
      </c>
      <c r="M41" s="119"/>
      <c r="N41" s="119">
        <f>SUM(K41-H41)</f>
        <v>109</v>
      </c>
      <c r="O41" s="119">
        <f>SUM(L41-I41)</f>
        <v>109</v>
      </c>
      <c r="P41" s="119"/>
      <c r="Q41" s="119">
        <v>1299</v>
      </c>
      <c r="R41" s="119">
        <v>1299</v>
      </c>
      <c r="S41" s="119"/>
      <c r="T41" s="119">
        <v>1400</v>
      </c>
      <c r="U41" s="119">
        <v>1400</v>
      </c>
      <c r="V41" s="124"/>
      <c r="W41" s="167"/>
    </row>
    <row r="42" spans="1:23" s="122" customFormat="1" ht="84.75" customHeight="1">
      <c r="A42" s="164" t="s">
        <v>94</v>
      </c>
      <c r="B42" s="106" t="s">
        <v>779</v>
      </c>
      <c r="C42" s="165" t="s">
        <v>96</v>
      </c>
      <c r="D42" s="165"/>
      <c r="E42" s="129">
        <v>66544.2</v>
      </c>
      <c r="F42" s="170"/>
      <c r="G42" s="129">
        <v>66544.2</v>
      </c>
      <c r="H42" s="170"/>
      <c r="I42" s="170"/>
      <c r="J42" s="17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38"/>
      <c r="W42" s="167"/>
    </row>
    <row r="43" spans="1:23" s="161" customFormat="1" ht="15.75" customHeight="1">
      <c r="A43" s="168"/>
      <c r="B43" s="187" t="s">
        <v>5</v>
      </c>
      <c r="C43" s="169"/>
      <c r="D43" s="169"/>
      <c r="E43" s="166"/>
      <c r="F43" s="166"/>
      <c r="G43" s="166"/>
      <c r="H43" s="166"/>
      <c r="I43" s="166"/>
      <c r="J43" s="166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4"/>
      <c r="W43" s="167"/>
    </row>
    <row r="44" spans="1:23" s="161" customFormat="1" ht="52.5" customHeight="1">
      <c r="A44" s="168" t="s">
        <v>97</v>
      </c>
      <c r="B44" s="187" t="s">
        <v>98</v>
      </c>
      <c r="C44" s="169" t="s">
        <v>10</v>
      </c>
      <c r="D44" s="169"/>
      <c r="E44" s="129">
        <v>66544.2</v>
      </c>
      <c r="F44" s="166"/>
      <c r="G44" s="129">
        <v>66544.2</v>
      </c>
      <c r="H44" s="166"/>
      <c r="I44" s="166"/>
      <c r="J44" s="166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4"/>
      <c r="W44" s="167"/>
    </row>
    <row r="45" spans="1:23" s="122" customFormat="1" ht="72.75" customHeight="1">
      <c r="A45" s="164" t="s">
        <v>99</v>
      </c>
      <c r="B45" s="106" t="s">
        <v>100</v>
      </c>
      <c r="C45" s="165" t="s">
        <v>101</v>
      </c>
      <c r="D45" s="106" t="s">
        <v>753</v>
      </c>
      <c r="E45" s="170">
        <v>61938.4</v>
      </c>
      <c r="F45" s="170">
        <v>61938.4</v>
      </c>
      <c r="G45" s="170">
        <v>83937.4</v>
      </c>
      <c r="H45" s="170">
        <v>62332.6</v>
      </c>
      <c r="I45" s="170">
        <v>62332.6</v>
      </c>
      <c r="J45" s="170">
        <v>82462</v>
      </c>
      <c r="K45" s="170">
        <v>63350.6</v>
      </c>
      <c r="L45" s="170">
        <v>63350.6</v>
      </c>
      <c r="M45" s="170">
        <v>50977.5</v>
      </c>
      <c r="N45" s="170">
        <f>SUM(K45-H45)</f>
        <v>1018</v>
      </c>
      <c r="O45" s="170">
        <f>SUM(L45-I45)</f>
        <v>1018</v>
      </c>
      <c r="P45" s="170">
        <f>SUM(M45-J45)</f>
        <v>-31484.5</v>
      </c>
      <c r="Q45" s="170">
        <v>65920.7</v>
      </c>
      <c r="R45" s="170">
        <v>65920.7</v>
      </c>
      <c r="S45" s="170">
        <v>27084.3</v>
      </c>
      <c r="T45" s="170">
        <v>70510</v>
      </c>
      <c r="U45" s="170">
        <v>70510</v>
      </c>
      <c r="V45" s="170">
        <v>35692.4</v>
      </c>
      <c r="W45" s="167"/>
    </row>
    <row r="46" spans="1:23" s="161" customFormat="1" ht="21" customHeight="1">
      <c r="A46" s="168"/>
      <c r="B46" s="187" t="s">
        <v>5</v>
      </c>
      <c r="C46" s="169"/>
      <c r="D46" s="169"/>
      <c r="E46" s="166"/>
      <c r="F46" s="166"/>
      <c r="G46" s="166"/>
      <c r="H46" s="166"/>
      <c r="I46" s="166"/>
      <c r="J46" s="166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38"/>
      <c r="W46" s="167"/>
    </row>
    <row r="47" spans="1:23" s="122" customFormat="1" ht="30" customHeight="1">
      <c r="A47" s="164" t="s">
        <v>102</v>
      </c>
      <c r="B47" s="106" t="s">
        <v>103</v>
      </c>
      <c r="C47" s="165" t="s">
        <v>104</v>
      </c>
      <c r="D47" s="165"/>
      <c r="E47" s="170"/>
      <c r="F47" s="170"/>
      <c r="G47" s="170"/>
      <c r="H47" s="170"/>
      <c r="I47" s="170"/>
      <c r="J47" s="170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4"/>
      <c r="W47" s="167"/>
    </row>
    <row r="48" spans="1:23" s="161" customFormat="1" ht="21.75" customHeight="1">
      <c r="A48" s="168"/>
      <c r="B48" s="187" t="s">
        <v>5</v>
      </c>
      <c r="C48" s="169"/>
      <c r="D48" s="169"/>
      <c r="E48" s="166"/>
      <c r="F48" s="166"/>
      <c r="G48" s="166"/>
      <c r="H48" s="166"/>
      <c r="I48" s="166"/>
      <c r="J48" s="166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38"/>
      <c r="W48" s="167"/>
    </row>
    <row r="49" spans="1:23" s="122" customFormat="1" ht="55.5" customHeight="1">
      <c r="A49" s="171" t="s">
        <v>105</v>
      </c>
      <c r="B49" s="187" t="s">
        <v>106</v>
      </c>
      <c r="C49" s="172" t="s">
        <v>10</v>
      </c>
      <c r="D49" s="172"/>
      <c r="E49" s="166"/>
      <c r="F49" s="166"/>
      <c r="G49" s="166"/>
      <c r="H49" s="166"/>
      <c r="I49" s="166"/>
      <c r="J49" s="166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4"/>
      <c r="W49" s="167"/>
    </row>
    <row r="50" spans="1:23" s="122" customFormat="1" ht="63" customHeight="1">
      <c r="A50" s="164" t="s">
        <v>107</v>
      </c>
      <c r="B50" s="106" t="s">
        <v>108</v>
      </c>
      <c r="C50" s="165" t="s">
        <v>109</v>
      </c>
      <c r="D50" s="173"/>
      <c r="E50" s="120">
        <v>6801.4</v>
      </c>
      <c r="F50" s="120">
        <v>6801.4</v>
      </c>
      <c r="G50" s="120"/>
      <c r="H50" s="120">
        <f>SUM(H52,H54)</f>
        <v>9130.6</v>
      </c>
      <c r="I50" s="120">
        <v>9130.6</v>
      </c>
      <c r="J50" s="170"/>
      <c r="K50" s="120">
        <v>9250.6</v>
      </c>
      <c r="L50" s="120">
        <v>9250.6</v>
      </c>
      <c r="M50" s="119"/>
      <c r="N50" s="120">
        <f>SUM(K50-H50)</f>
        <v>120</v>
      </c>
      <c r="O50" s="120">
        <f>SUM(L50-I50)</f>
        <v>120</v>
      </c>
      <c r="P50" s="119"/>
      <c r="Q50" s="120">
        <v>9550.7</v>
      </c>
      <c r="R50" s="120">
        <v>9550.7</v>
      </c>
      <c r="S50" s="120"/>
      <c r="T50" s="120">
        <v>9850</v>
      </c>
      <c r="U50" s="120">
        <v>9850</v>
      </c>
      <c r="V50" s="124"/>
      <c r="W50" s="167"/>
    </row>
    <row r="51" spans="1:23" s="161" customFormat="1" ht="24" customHeight="1">
      <c r="A51" s="168"/>
      <c r="B51" s="187" t="s">
        <v>5</v>
      </c>
      <c r="C51" s="169"/>
      <c r="D51" s="169"/>
      <c r="E51" s="166"/>
      <c r="F51" s="166"/>
      <c r="G51" s="166"/>
      <c r="H51" s="166"/>
      <c r="I51" s="166"/>
      <c r="J51" s="166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38"/>
      <c r="W51" s="167"/>
    </row>
    <row r="52" spans="1:23" s="122" customFormat="1" ht="33.75" customHeight="1">
      <c r="A52" s="171" t="s">
        <v>114</v>
      </c>
      <c r="B52" s="187" t="s">
        <v>115</v>
      </c>
      <c r="C52" s="172" t="s">
        <v>10</v>
      </c>
      <c r="D52" s="129"/>
      <c r="E52" s="129">
        <v>6801.4</v>
      </c>
      <c r="F52" s="129">
        <v>6801.4</v>
      </c>
      <c r="G52" s="166"/>
      <c r="H52" s="129">
        <v>9130.6</v>
      </c>
      <c r="I52" s="129">
        <v>9130.6</v>
      </c>
      <c r="J52" s="166"/>
      <c r="K52" s="119">
        <v>9250.6</v>
      </c>
      <c r="L52" s="119">
        <v>9250.6</v>
      </c>
      <c r="M52" s="119"/>
      <c r="N52" s="119">
        <f>SUM(K52-H52)</f>
        <v>120</v>
      </c>
      <c r="O52" s="119">
        <f>SUM(L52-I52)</f>
        <v>120</v>
      </c>
      <c r="P52" s="119"/>
      <c r="Q52" s="119">
        <v>9550.7</v>
      </c>
      <c r="R52" s="119">
        <v>9550.7</v>
      </c>
      <c r="S52" s="119"/>
      <c r="T52" s="119">
        <v>9850</v>
      </c>
      <c r="U52" s="119">
        <v>9850</v>
      </c>
      <c r="V52" s="124"/>
      <c r="W52" s="167"/>
    </row>
    <row r="53" spans="1:23" s="122" customFormat="1" ht="79.5" customHeight="1">
      <c r="A53" s="164" t="s">
        <v>116</v>
      </c>
      <c r="B53" s="106" t="s">
        <v>117</v>
      </c>
      <c r="C53" s="165" t="s">
        <v>118</v>
      </c>
      <c r="D53" s="174"/>
      <c r="E53" s="175">
        <v>522</v>
      </c>
      <c r="F53" s="175">
        <v>522</v>
      </c>
      <c r="G53" s="170"/>
      <c r="H53" s="175">
        <v>300</v>
      </c>
      <c r="I53" s="175">
        <v>300</v>
      </c>
      <c r="J53" s="170"/>
      <c r="K53" s="120">
        <v>350</v>
      </c>
      <c r="L53" s="120">
        <v>350</v>
      </c>
      <c r="M53" s="119"/>
      <c r="N53" s="120">
        <f>SUM(K53-H53)</f>
        <v>50</v>
      </c>
      <c r="O53" s="120">
        <f>SUM(L53-I53)</f>
        <v>50</v>
      </c>
      <c r="P53" s="119"/>
      <c r="Q53" s="120">
        <v>400</v>
      </c>
      <c r="R53" s="120">
        <v>400</v>
      </c>
      <c r="S53" s="120"/>
      <c r="T53" s="120">
        <v>450</v>
      </c>
      <c r="U53" s="120">
        <v>450</v>
      </c>
      <c r="V53" s="124"/>
      <c r="W53" s="167"/>
    </row>
    <row r="54" spans="1:23" s="161" customFormat="1" ht="20.25" customHeight="1">
      <c r="A54" s="168"/>
      <c r="B54" s="187" t="s">
        <v>5</v>
      </c>
      <c r="C54" s="172"/>
      <c r="D54" s="169"/>
      <c r="E54" s="166"/>
      <c r="F54" s="166"/>
      <c r="G54" s="166"/>
      <c r="H54" s="166"/>
      <c r="I54" s="166"/>
      <c r="J54" s="166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38"/>
      <c r="W54" s="167"/>
    </row>
    <row r="55" spans="1:23" s="122" customFormat="1" ht="89.25" customHeight="1">
      <c r="A55" s="171" t="s">
        <v>119</v>
      </c>
      <c r="B55" s="187" t="s">
        <v>120</v>
      </c>
      <c r="C55" s="172" t="s">
        <v>10</v>
      </c>
      <c r="D55" s="172"/>
      <c r="E55" s="166"/>
      <c r="F55" s="166"/>
      <c r="G55" s="166"/>
      <c r="H55" s="166"/>
      <c r="I55" s="166"/>
      <c r="J55" s="166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4"/>
      <c r="W55" s="167"/>
    </row>
    <row r="56" spans="1:23" s="161" customFormat="1" ht="45" customHeight="1">
      <c r="A56" s="176">
        <v>1350</v>
      </c>
      <c r="B56" s="106" t="s">
        <v>765</v>
      </c>
      <c r="C56" s="165" t="s">
        <v>123</v>
      </c>
      <c r="D56" s="129"/>
      <c r="E56" s="120">
        <v>49012.5</v>
      </c>
      <c r="F56" s="120">
        <v>49012.5</v>
      </c>
      <c r="G56" s="120"/>
      <c r="H56" s="120">
        <v>48902</v>
      </c>
      <c r="I56" s="120">
        <v>48902</v>
      </c>
      <c r="J56" s="170"/>
      <c r="K56" s="120">
        <v>53400</v>
      </c>
      <c r="L56" s="120">
        <v>53400</v>
      </c>
      <c r="M56" s="119"/>
      <c r="N56" s="120">
        <f>SUM(K56-H56)</f>
        <v>4498</v>
      </c>
      <c r="O56" s="120">
        <f>SUM(L56-I56)</f>
        <v>4498</v>
      </c>
      <c r="P56" s="119"/>
      <c r="Q56" s="120">
        <v>55970</v>
      </c>
      <c r="R56" s="120">
        <v>55970</v>
      </c>
      <c r="S56" s="120"/>
      <c r="T56" s="120">
        <v>60210</v>
      </c>
      <c r="U56" s="120">
        <v>60210</v>
      </c>
      <c r="V56" s="124"/>
      <c r="W56" s="167"/>
    </row>
    <row r="57" spans="1:23" s="161" customFormat="1" ht="20.25" customHeight="1">
      <c r="A57" s="168"/>
      <c r="B57" s="187" t="s">
        <v>5</v>
      </c>
      <c r="C57" s="169"/>
      <c r="D57" s="169"/>
      <c r="E57" s="166"/>
      <c r="F57" s="166"/>
      <c r="G57" s="166"/>
      <c r="H57" s="166"/>
      <c r="I57" s="166"/>
      <c r="J57" s="166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24"/>
      <c r="W57" s="167"/>
    </row>
    <row r="58" spans="1:23" s="161" customFormat="1" ht="96.75" customHeight="1">
      <c r="A58" s="168" t="s">
        <v>124</v>
      </c>
      <c r="B58" s="187" t="s">
        <v>125</v>
      </c>
      <c r="C58" s="169" t="s">
        <v>10</v>
      </c>
      <c r="D58" s="129"/>
      <c r="E58" s="129">
        <v>35626.9</v>
      </c>
      <c r="F58" s="129">
        <v>35626.9</v>
      </c>
      <c r="G58" s="166"/>
      <c r="H58" s="136">
        <v>45902</v>
      </c>
      <c r="I58" s="136">
        <v>45902</v>
      </c>
      <c r="J58" s="166"/>
      <c r="K58" s="119">
        <v>45250</v>
      </c>
      <c r="L58" s="119">
        <v>45250</v>
      </c>
      <c r="M58" s="120"/>
      <c r="N58" s="120">
        <f>SUM(K58-H58)</f>
        <v>-652</v>
      </c>
      <c r="O58" s="120">
        <f>SUM(L58-I58)</f>
        <v>-652</v>
      </c>
      <c r="P58" s="120"/>
      <c r="Q58" s="119">
        <v>46470</v>
      </c>
      <c r="R58" s="119">
        <v>46470</v>
      </c>
      <c r="S58" s="119"/>
      <c r="T58" s="119">
        <v>49710</v>
      </c>
      <c r="U58" s="119">
        <v>49710</v>
      </c>
      <c r="V58" s="138"/>
      <c r="W58" s="167"/>
    </row>
    <row r="59" spans="1:23" s="161" customFormat="1" ht="18" customHeight="1">
      <c r="A59" s="168"/>
      <c r="B59" s="187" t="s">
        <v>5</v>
      </c>
      <c r="C59" s="169"/>
      <c r="D59" s="169"/>
      <c r="E59" s="166"/>
      <c r="F59" s="166"/>
      <c r="G59" s="166"/>
      <c r="H59" s="166"/>
      <c r="I59" s="166"/>
      <c r="J59" s="166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24"/>
      <c r="W59" s="167"/>
    </row>
    <row r="60" spans="1:23" s="161" customFormat="1" ht="86.25" customHeight="1">
      <c r="A60" s="168" t="s">
        <v>126</v>
      </c>
      <c r="B60" s="187" t="s">
        <v>127</v>
      </c>
      <c r="C60" s="169" t="s">
        <v>10</v>
      </c>
      <c r="D60" s="169"/>
      <c r="E60" s="166"/>
      <c r="F60" s="166"/>
      <c r="G60" s="166"/>
      <c r="H60" s="166"/>
      <c r="I60" s="166"/>
      <c r="J60" s="166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24"/>
      <c r="W60" s="167"/>
    </row>
    <row r="61" spans="1:23" s="161" customFormat="1" ht="120.75" customHeight="1">
      <c r="A61" s="168" t="s">
        <v>128</v>
      </c>
      <c r="B61" s="187" t="s">
        <v>129</v>
      </c>
      <c r="C61" s="169" t="s">
        <v>10</v>
      </c>
      <c r="D61" s="169"/>
      <c r="E61" s="166"/>
      <c r="F61" s="166"/>
      <c r="G61" s="166"/>
      <c r="H61" s="166"/>
      <c r="I61" s="166"/>
      <c r="J61" s="166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38"/>
      <c r="W61" s="167"/>
    </row>
    <row r="62" spans="1:23" s="161" customFormat="1" ht="84" customHeight="1">
      <c r="A62" s="168" t="s">
        <v>130</v>
      </c>
      <c r="B62" s="187" t="s">
        <v>131</v>
      </c>
      <c r="C62" s="169" t="s">
        <v>10</v>
      </c>
      <c r="D62" s="169"/>
      <c r="E62" s="166"/>
      <c r="F62" s="166"/>
      <c r="G62" s="166"/>
      <c r="H62" s="166"/>
      <c r="I62" s="166"/>
      <c r="J62" s="166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24"/>
      <c r="W62" s="167"/>
    </row>
    <row r="63" spans="1:23" s="161" customFormat="1" ht="96.75" customHeight="1">
      <c r="A63" s="168" t="s">
        <v>132</v>
      </c>
      <c r="B63" s="187" t="s">
        <v>133</v>
      </c>
      <c r="C63" s="169" t="s">
        <v>10</v>
      </c>
      <c r="D63" s="169"/>
      <c r="E63" s="166"/>
      <c r="F63" s="166"/>
      <c r="G63" s="166"/>
      <c r="H63" s="166"/>
      <c r="I63" s="166"/>
      <c r="J63" s="166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38"/>
      <c r="W63" s="167"/>
    </row>
    <row r="64" spans="1:23" s="161" customFormat="1" ht="42" customHeight="1">
      <c r="A64" s="168" t="s">
        <v>134</v>
      </c>
      <c r="B64" s="187" t="s">
        <v>135</v>
      </c>
      <c r="C64" s="169" t="s">
        <v>10</v>
      </c>
      <c r="D64" s="169"/>
      <c r="E64" s="166"/>
      <c r="F64" s="166"/>
      <c r="G64" s="166"/>
      <c r="H64" s="166"/>
      <c r="I64" s="166"/>
      <c r="J64" s="166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24"/>
      <c r="W64" s="167"/>
    </row>
    <row r="65" spans="1:23" s="161" customFormat="1" ht="45" customHeight="1">
      <c r="A65" s="168" t="s">
        <v>142</v>
      </c>
      <c r="B65" s="187" t="s">
        <v>143</v>
      </c>
      <c r="C65" s="169" t="s">
        <v>10</v>
      </c>
      <c r="D65" s="169"/>
      <c r="E65" s="166"/>
      <c r="F65" s="166"/>
      <c r="G65" s="166"/>
      <c r="H65" s="166"/>
      <c r="I65" s="166"/>
      <c r="J65" s="166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24"/>
      <c r="W65" s="167"/>
    </row>
    <row r="66" spans="1:23" s="161" customFormat="1" ht="89.25" customHeight="1">
      <c r="A66" s="168" t="s">
        <v>144</v>
      </c>
      <c r="B66" s="187" t="s">
        <v>145</v>
      </c>
      <c r="C66" s="169" t="s">
        <v>10</v>
      </c>
      <c r="D66" s="169"/>
      <c r="E66" s="166"/>
      <c r="F66" s="166"/>
      <c r="G66" s="166"/>
      <c r="H66" s="166"/>
      <c r="I66" s="166"/>
      <c r="J66" s="166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38"/>
      <c r="W66" s="167"/>
    </row>
    <row r="67" spans="1:23" s="161" customFormat="1" ht="78" customHeight="1">
      <c r="A67" s="168" t="s">
        <v>146</v>
      </c>
      <c r="B67" s="187" t="s">
        <v>147</v>
      </c>
      <c r="C67" s="169" t="s">
        <v>10</v>
      </c>
      <c r="D67" s="169"/>
      <c r="E67" s="166"/>
      <c r="F67" s="166"/>
      <c r="G67" s="166"/>
      <c r="H67" s="166"/>
      <c r="I67" s="166"/>
      <c r="J67" s="166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24"/>
      <c r="W67" s="167"/>
    </row>
    <row r="68" spans="1:23" s="161" customFormat="1" ht="107.25" customHeight="1">
      <c r="A68" s="168" t="s">
        <v>148</v>
      </c>
      <c r="B68" s="187" t="s">
        <v>149</v>
      </c>
      <c r="C68" s="169" t="s">
        <v>10</v>
      </c>
      <c r="D68" s="169"/>
      <c r="E68" s="166"/>
      <c r="F68" s="166"/>
      <c r="G68" s="166"/>
      <c r="H68" s="166"/>
      <c r="I68" s="166"/>
      <c r="J68" s="166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24"/>
      <c r="W68" s="167"/>
    </row>
    <row r="69" spans="1:23" s="161" customFormat="1" ht="41.25" customHeight="1">
      <c r="A69" s="168" t="s">
        <v>150</v>
      </c>
      <c r="B69" s="187" t="s">
        <v>151</v>
      </c>
      <c r="C69" s="169" t="s">
        <v>10</v>
      </c>
      <c r="D69" s="169"/>
      <c r="E69" s="166"/>
      <c r="F69" s="166"/>
      <c r="G69" s="166"/>
      <c r="H69" s="166"/>
      <c r="I69" s="166"/>
      <c r="J69" s="166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24"/>
      <c r="W69" s="167"/>
    </row>
    <row r="70" spans="1:23" s="161" customFormat="1" ht="39" customHeight="1">
      <c r="A70" s="168" t="s">
        <v>152</v>
      </c>
      <c r="B70" s="187" t="s">
        <v>153</v>
      </c>
      <c r="C70" s="169" t="s">
        <v>10</v>
      </c>
      <c r="D70" s="169"/>
      <c r="E70" s="166"/>
      <c r="F70" s="166"/>
      <c r="G70" s="166"/>
      <c r="H70" s="166"/>
      <c r="I70" s="166"/>
      <c r="J70" s="166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24"/>
      <c r="W70" s="167"/>
    </row>
    <row r="71" spans="1:23" s="161" customFormat="1" ht="17.25" customHeight="1">
      <c r="A71" s="168" t="s">
        <v>154</v>
      </c>
      <c r="B71" s="187" t="s">
        <v>155</v>
      </c>
      <c r="C71" s="169" t="s">
        <v>10</v>
      </c>
      <c r="D71" s="169"/>
      <c r="E71" s="166"/>
      <c r="F71" s="166"/>
      <c r="G71" s="166"/>
      <c r="H71" s="166"/>
      <c r="I71" s="166"/>
      <c r="J71" s="166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38"/>
      <c r="W71" s="167"/>
    </row>
    <row r="72" spans="1:23" s="161" customFormat="1" ht="66.75" customHeight="1">
      <c r="A72" s="168" t="s">
        <v>156</v>
      </c>
      <c r="B72" s="187" t="s">
        <v>157</v>
      </c>
      <c r="C72" s="169" t="s">
        <v>10</v>
      </c>
      <c r="D72" s="169"/>
      <c r="E72" s="166"/>
      <c r="F72" s="166"/>
      <c r="G72" s="166"/>
      <c r="H72" s="166"/>
      <c r="I72" s="166"/>
      <c r="J72" s="166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24"/>
      <c r="W72" s="167"/>
    </row>
    <row r="73" spans="1:23" s="161" customFormat="1" ht="63.75" customHeight="1">
      <c r="A73" s="176" t="s">
        <v>158</v>
      </c>
      <c r="B73" s="106" t="s">
        <v>159</v>
      </c>
      <c r="C73" s="165" t="s">
        <v>160</v>
      </c>
      <c r="D73" s="174"/>
      <c r="E73" s="165">
        <v>855</v>
      </c>
      <c r="F73" s="165">
        <v>855</v>
      </c>
      <c r="G73" s="165"/>
      <c r="H73" s="165">
        <v>500</v>
      </c>
      <c r="I73" s="165">
        <v>500</v>
      </c>
      <c r="J73" s="165"/>
      <c r="K73" s="165">
        <v>900</v>
      </c>
      <c r="L73" s="165">
        <v>900</v>
      </c>
      <c r="M73" s="165">
        <f>SUM(J73-G73)</f>
        <v>0</v>
      </c>
      <c r="N73" s="165">
        <f>SUM(K73-H73)</f>
        <v>400</v>
      </c>
      <c r="O73" s="165">
        <f>SUM(L73-I73)</f>
        <v>400</v>
      </c>
      <c r="P73" s="165"/>
      <c r="Q73" s="165">
        <v>1000</v>
      </c>
      <c r="R73" s="165">
        <v>1000</v>
      </c>
      <c r="S73" s="165"/>
      <c r="T73" s="165">
        <v>1500</v>
      </c>
      <c r="U73" s="165">
        <v>1500</v>
      </c>
      <c r="V73" s="124"/>
      <c r="W73" s="167"/>
    </row>
    <row r="74" spans="1:23" s="161" customFormat="1" ht="16.5" customHeight="1">
      <c r="A74" s="168"/>
      <c r="B74" s="187" t="s">
        <v>5</v>
      </c>
      <c r="C74" s="169"/>
      <c r="D74" s="169"/>
      <c r="E74" s="166"/>
      <c r="F74" s="166"/>
      <c r="G74" s="166"/>
      <c r="H74" s="166"/>
      <c r="I74" s="166"/>
      <c r="J74" s="166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38"/>
      <c r="W74" s="167"/>
    </row>
    <row r="75" spans="1:23" s="161" customFormat="1" ht="72.75" customHeight="1">
      <c r="A75" s="168" t="s">
        <v>161</v>
      </c>
      <c r="B75" s="187" t="s">
        <v>162</v>
      </c>
      <c r="C75" s="169" t="s">
        <v>10</v>
      </c>
      <c r="D75" s="169"/>
      <c r="E75" s="166"/>
      <c r="F75" s="166"/>
      <c r="G75" s="166"/>
      <c r="H75" s="166"/>
      <c r="I75" s="166"/>
      <c r="J75" s="166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24"/>
      <c r="W75" s="167"/>
    </row>
    <row r="76" spans="1:23" s="161" customFormat="1" ht="66" customHeight="1">
      <c r="A76" s="168" t="s">
        <v>163</v>
      </c>
      <c r="B76" s="187" t="s">
        <v>164</v>
      </c>
      <c r="C76" s="169" t="s">
        <v>10</v>
      </c>
      <c r="D76" s="169"/>
      <c r="E76" s="166"/>
      <c r="F76" s="166"/>
      <c r="G76" s="166"/>
      <c r="H76" s="166"/>
      <c r="I76" s="166"/>
      <c r="J76" s="166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24"/>
      <c r="W76" s="167"/>
    </row>
    <row r="77" spans="1:23" s="161" customFormat="1" ht="64.5" customHeight="1">
      <c r="A77" s="176" t="s">
        <v>170</v>
      </c>
      <c r="B77" s="106" t="s">
        <v>171</v>
      </c>
      <c r="C77" s="165" t="s">
        <v>172</v>
      </c>
      <c r="D77" s="177"/>
      <c r="E77" s="170"/>
      <c r="F77" s="170"/>
      <c r="G77" s="170"/>
      <c r="H77" s="170"/>
      <c r="I77" s="170"/>
      <c r="J77" s="170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24"/>
      <c r="W77" s="167"/>
    </row>
    <row r="78" spans="1:23" s="161" customFormat="1" ht="16.5" customHeight="1">
      <c r="A78" s="168"/>
      <c r="B78" s="187" t="s">
        <v>5</v>
      </c>
      <c r="C78" s="169"/>
      <c r="D78" s="169"/>
      <c r="E78" s="166"/>
      <c r="F78" s="166"/>
      <c r="G78" s="166"/>
      <c r="H78" s="166"/>
      <c r="I78" s="166"/>
      <c r="J78" s="166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24"/>
      <c r="W78" s="167"/>
    </row>
    <row r="79" spans="1:23" s="161" customFormat="1" ht="101.25" customHeight="1">
      <c r="A79" s="168" t="s">
        <v>173</v>
      </c>
      <c r="B79" s="187" t="s">
        <v>174</v>
      </c>
      <c r="C79" s="169" t="s">
        <v>10</v>
      </c>
      <c r="D79" s="169"/>
      <c r="E79" s="166"/>
      <c r="F79" s="166"/>
      <c r="G79" s="166"/>
      <c r="H79" s="166"/>
      <c r="I79" s="166"/>
      <c r="J79" s="166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24"/>
      <c r="W79" s="167"/>
    </row>
    <row r="80" spans="1:23" s="161" customFormat="1" ht="51" customHeight="1">
      <c r="A80" s="176" t="s">
        <v>175</v>
      </c>
      <c r="B80" s="106" t="s">
        <v>764</v>
      </c>
      <c r="C80" s="165" t="s">
        <v>177</v>
      </c>
      <c r="D80" s="129"/>
      <c r="E80" s="165">
        <v>4747.5</v>
      </c>
      <c r="F80" s="165">
        <v>4747.5</v>
      </c>
      <c r="G80" s="165">
        <f>SUM(G81:G83)</f>
        <v>83937.4</v>
      </c>
      <c r="H80" s="165">
        <v>3500</v>
      </c>
      <c r="I80" s="165">
        <v>3500</v>
      </c>
      <c r="J80" s="165">
        <v>82462</v>
      </c>
      <c r="K80" s="165">
        <v>3750</v>
      </c>
      <c r="L80" s="165">
        <v>3750</v>
      </c>
      <c r="M80" s="165">
        <v>50977.5</v>
      </c>
      <c r="N80" s="165">
        <f>SUM(K80-H80)</f>
        <v>250</v>
      </c>
      <c r="O80" s="165">
        <f>SUM(L80-I80)</f>
        <v>250</v>
      </c>
      <c r="P80" s="165">
        <f>SUM(M80-J80)</f>
        <v>-31484.5</v>
      </c>
      <c r="Q80" s="165">
        <v>4000</v>
      </c>
      <c r="R80" s="165">
        <v>4000</v>
      </c>
      <c r="S80" s="165">
        <v>27084.3</v>
      </c>
      <c r="T80" s="165">
        <v>5000</v>
      </c>
      <c r="U80" s="165">
        <v>5000</v>
      </c>
      <c r="V80" s="165">
        <v>35692.4</v>
      </c>
      <c r="W80" s="167"/>
    </row>
    <row r="81" spans="1:23" s="161" customFormat="1" ht="16.5" customHeight="1">
      <c r="A81" s="168"/>
      <c r="B81" s="187" t="s">
        <v>5</v>
      </c>
      <c r="C81" s="172"/>
      <c r="D81" s="169"/>
      <c r="E81" s="166"/>
      <c r="F81" s="166"/>
      <c r="G81" s="166"/>
      <c r="H81" s="166"/>
      <c r="I81" s="166"/>
      <c r="J81" s="166"/>
      <c r="K81" s="119"/>
      <c r="L81" s="119"/>
      <c r="M81" s="119"/>
      <c r="N81" s="119"/>
      <c r="O81" s="119"/>
      <c r="P81" s="119"/>
      <c r="Q81" s="276"/>
      <c r="R81" s="276"/>
      <c r="S81" s="119"/>
      <c r="T81" s="119"/>
      <c r="U81" s="119"/>
      <c r="V81" s="124"/>
      <c r="W81" s="167"/>
    </row>
    <row r="82" spans="1:23" s="161" customFormat="1" ht="37.5" customHeight="1">
      <c r="A82" s="168" t="s">
        <v>178</v>
      </c>
      <c r="B82" s="187" t="s">
        <v>179</v>
      </c>
      <c r="C82" s="172" t="s">
        <v>10</v>
      </c>
      <c r="D82" s="169"/>
      <c r="E82" s="166"/>
      <c r="F82" s="166"/>
      <c r="G82" s="166"/>
      <c r="H82" s="166"/>
      <c r="I82" s="166"/>
      <c r="J82" s="166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24"/>
      <c r="W82" s="167"/>
    </row>
    <row r="83" spans="1:23" s="161" customFormat="1" ht="43.5" customHeight="1">
      <c r="A83" s="168" t="s">
        <v>180</v>
      </c>
      <c r="B83" s="187" t="s">
        <v>181</v>
      </c>
      <c r="C83" s="172" t="s">
        <v>10</v>
      </c>
      <c r="D83" s="129"/>
      <c r="E83" s="129">
        <v>83937.4</v>
      </c>
      <c r="F83" s="166"/>
      <c r="G83" s="129">
        <v>83937.4</v>
      </c>
      <c r="H83" s="136">
        <v>82462</v>
      </c>
      <c r="I83" s="136"/>
      <c r="J83" s="136">
        <v>82462</v>
      </c>
      <c r="K83" s="119">
        <v>50977.5</v>
      </c>
      <c r="L83" s="119"/>
      <c r="M83" s="119">
        <v>50977.5</v>
      </c>
      <c r="N83" s="119">
        <f>SUM(K83-H83)</f>
        <v>-31484.5</v>
      </c>
      <c r="O83" s="119">
        <f>SUM(L83-I83)</f>
        <v>0</v>
      </c>
      <c r="P83" s="119">
        <f>SUM(M83-J83)</f>
        <v>-31484.5</v>
      </c>
      <c r="Q83" s="119">
        <v>27084.3</v>
      </c>
      <c r="R83" s="119">
        <v>0</v>
      </c>
      <c r="S83" s="119">
        <v>27084.3</v>
      </c>
      <c r="T83" s="119">
        <v>35692.4</v>
      </c>
      <c r="U83" s="119">
        <v>0</v>
      </c>
      <c r="V83" s="119">
        <v>35692.4</v>
      </c>
      <c r="W83" s="167"/>
    </row>
    <row r="84" spans="1:23" s="161" customFormat="1" ht="57.75" customHeight="1" thickBot="1">
      <c r="A84" s="178" t="s">
        <v>182</v>
      </c>
      <c r="B84" s="215" t="s">
        <v>183</v>
      </c>
      <c r="C84" s="209" t="s">
        <v>10</v>
      </c>
      <c r="D84" s="179"/>
      <c r="E84" s="179">
        <f>SUM(F84,G84)</f>
        <v>4747.5</v>
      </c>
      <c r="F84" s="179">
        <v>4747.5</v>
      </c>
      <c r="G84" s="180"/>
      <c r="H84" s="180">
        <v>3500</v>
      </c>
      <c r="I84" s="181">
        <v>3500</v>
      </c>
      <c r="J84" s="180"/>
      <c r="K84" s="154">
        <v>3750</v>
      </c>
      <c r="L84" s="154">
        <v>3750</v>
      </c>
      <c r="M84" s="154"/>
      <c r="N84" s="154">
        <f>SUM(K84-H84)</f>
        <v>250</v>
      </c>
      <c r="O84" s="154">
        <f>SUM(L84-I84)</f>
        <v>250</v>
      </c>
      <c r="P84" s="154"/>
      <c r="Q84" s="154">
        <v>4000</v>
      </c>
      <c r="R84" s="277">
        <v>4000</v>
      </c>
      <c r="S84" s="154"/>
      <c r="T84" s="154">
        <v>5000</v>
      </c>
      <c r="U84" s="154">
        <v>5000</v>
      </c>
      <c r="V84" s="182"/>
      <c r="W84" s="183"/>
    </row>
    <row r="85" spans="1:22" s="161" customFormat="1" ht="8.25">
      <c r="A85" s="109"/>
      <c r="B85" s="186"/>
      <c r="C85" s="109"/>
      <c r="D85" s="109"/>
      <c r="E85" s="109"/>
      <c r="F85" s="109"/>
      <c r="G85" s="109"/>
      <c r="H85" s="109"/>
      <c r="I85" s="109"/>
      <c r="J85" s="10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</row>
    <row r="86" spans="1:22" s="161" customFormat="1" ht="8.25">
      <c r="A86" s="109"/>
      <c r="B86" s="186"/>
      <c r="C86" s="109"/>
      <c r="D86" s="109"/>
      <c r="E86" s="109"/>
      <c r="F86" s="109"/>
      <c r="G86" s="109"/>
      <c r="H86" s="109"/>
      <c r="I86" s="109"/>
      <c r="J86" s="10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</row>
    <row r="87" spans="1:22" s="161" customFormat="1" ht="8.25">
      <c r="A87" s="109"/>
      <c r="B87" s="186"/>
      <c r="C87" s="109"/>
      <c r="D87" s="109"/>
      <c r="E87" s="109"/>
      <c r="F87" s="109"/>
      <c r="G87" s="109"/>
      <c r="H87" s="109"/>
      <c r="I87" s="109"/>
      <c r="J87" s="10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</row>
    <row r="88" spans="1:22" s="161" customFormat="1" ht="8.25">
      <c r="A88" s="109"/>
      <c r="B88" s="184"/>
      <c r="C88" s="109"/>
      <c r="D88" s="109"/>
      <c r="E88" s="109"/>
      <c r="F88" s="109"/>
      <c r="G88" s="109"/>
      <c r="H88" s="109"/>
      <c r="I88" s="109"/>
      <c r="J88" s="10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</row>
    <row r="89" spans="1:22" s="161" customFormat="1" ht="8.25">
      <c r="A89" s="109"/>
      <c r="B89" s="184"/>
      <c r="C89" s="109"/>
      <c r="D89" s="109"/>
      <c r="E89" s="109"/>
      <c r="F89" s="109"/>
      <c r="G89" s="109"/>
      <c r="H89" s="109"/>
      <c r="I89" s="109"/>
      <c r="J89" s="10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</row>
    <row r="90" spans="1:22" s="161" customFormat="1" ht="8.25">
      <c r="A90" s="109"/>
      <c r="B90" s="184"/>
      <c r="C90" s="109"/>
      <c r="D90" s="109"/>
      <c r="E90" s="109"/>
      <c r="F90" s="109"/>
      <c r="G90" s="109"/>
      <c r="H90" s="109"/>
      <c r="I90" s="109"/>
      <c r="J90" s="10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</row>
    <row r="91" spans="1:22" s="161" customFormat="1" ht="8.25">
      <c r="A91" s="109"/>
      <c r="B91" s="184"/>
      <c r="C91" s="109"/>
      <c r="D91" s="109"/>
      <c r="E91" s="109"/>
      <c r="F91" s="109"/>
      <c r="G91" s="109"/>
      <c r="H91" s="109"/>
      <c r="I91" s="109"/>
      <c r="J91" s="10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</row>
    <row r="92" spans="1:22" s="161" customFormat="1" ht="8.25">
      <c r="A92" s="109"/>
      <c r="B92" s="184"/>
      <c r="C92" s="109"/>
      <c r="D92" s="109"/>
      <c r="E92" s="109"/>
      <c r="F92" s="109"/>
      <c r="G92" s="109"/>
      <c r="H92" s="109"/>
      <c r="I92" s="109"/>
      <c r="J92" s="10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</row>
    <row r="93" spans="1:22" s="161" customFormat="1" ht="8.25">
      <c r="A93" s="109"/>
      <c r="B93" s="184"/>
      <c r="C93" s="109"/>
      <c r="D93" s="109"/>
      <c r="E93" s="109"/>
      <c r="F93" s="109"/>
      <c r="G93" s="109"/>
      <c r="H93" s="109"/>
      <c r="I93" s="109"/>
      <c r="J93" s="10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</row>
    <row r="94" spans="1:22" s="161" customFormat="1" ht="8.25">
      <c r="A94" s="109"/>
      <c r="B94" s="184"/>
      <c r="C94" s="109"/>
      <c r="D94" s="109"/>
      <c r="E94" s="109"/>
      <c r="F94" s="109"/>
      <c r="G94" s="109"/>
      <c r="H94" s="109"/>
      <c r="I94" s="109"/>
      <c r="J94" s="10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</row>
    <row r="95" spans="1:22" s="161" customFormat="1" ht="8.25">
      <c r="A95" s="109"/>
      <c r="B95" s="184"/>
      <c r="C95" s="109"/>
      <c r="D95" s="109"/>
      <c r="E95" s="109"/>
      <c r="F95" s="109"/>
      <c r="G95" s="109"/>
      <c r="H95" s="109"/>
      <c r="I95" s="109"/>
      <c r="J95" s="10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</row>
    <row r="96" spans="1:22" s="161" customFormat="1" ht="8.25">
      <c r="A96" s="109"/>
      <c r="B96" s="184"/>
      <c r="C96" s="109"/>
      <c r="D96" s="109"/>
      <c r="E96" s="109"/>
      <c r="F96" s="109"/>
      <c r="G96" s="109"/>
      <c r="H96" s="109"/>
      <c r="I96" s="109"/>
      <c r="J96" s="10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</row>
    <row r="97" spans="1:22" s="161" customFormat="1" ht="8.25">
      <c r="A97" s="109"/>
      <c r="B97" s="184"/>
      <c r="C97" s="109"/>
      <c r="D97" s="109"/>
      <c r="E97" s="109"/>
      <c r="F97" s="109"/>
      <c r="G97" s="109"/>
      <c r="H97" s="109"/>
      <c r="I97" s="109"/>
      <c r="J97" s="10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</row>
    <row r="98" spans="1:22" s="161" customFormat="1" ht="8.25">
      <c r="A98" s="109"/>
      <c r="B98" s="184"/>
      <c r="C98" s="109"/>
      <c r="D98" s="109"/>
      <c r="E98" s="109"/>
      <c r="F98" s="109"/>
      <c r="G98" s="109"/>
      <c r="H98" s="109"/>
      <c r="I98" s="109"/>
      <c r="J98" s="10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</row>
    <row r="99" spans="1:22" s="161" customFormat="1" ht="8.25">
      <c r="A99" s="109"/>
      <c r="B99" s="184"/>
      <c r="C99" s="109"/>
      <c r="D99" s="109"/>
      <c r="E99" s="109"/>
      <c r="F99" s="109"/>
      <c r="G99" s="109"/>
      <c r="H99" s="109"/>
      <c r="I99" s="109"/>
      <c r="J99" s="10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</row>
  </sheetData>
  <sheetProtection/>
  <mergeCells count="25">
    <mergeCell ref="W9:W10"/>
    <mergeCell ref="R2:W2"/>
    <mergeCell ref="A5:V5"/>
    <mergeCell ref="K8:M8"/>
    <mergeCell ref="K9:K10"/>
    <mergeCell ref="L9:M9"/>
    <mergeCell ref="Q9:Q10"/>
    <mergeCell ref="A8:A10"/>
    <mergeCell ref="E9:E10"/>
    <mergeCell ref="F9:G9"/>
    <mergeCell ref="H9:H10"/>
    <mergeCell ref="B8:B10"/>
    <mergeCell ref="C8:C10"/>
    <mergeCell ref="E8:G8"/>
    <mergeCell ref="H8:J8"/>
    <mergeCell ref="T8:V8"/>
    <mergeCell ref="T9:T10"/>
    <mergeCell ref="U9:V9"/>
    <mergeCell ref="I9:J9"/>
    <mergeCell ref="D8:D10"/>
    <mergeCell ref="R9:S9"/>
    <mergeCell ref="Q8:S8"/>
    <mergeCell ref="N8:P8"/>
    <mergeCell ref="N9:N10"/>
    <mergeCell ref="O9:P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57"/>
  <sheetViews>
    <sheetView zoomScale="120" zoomScaleNormal="120" zoomScalePageLayoutView="0" workbookViewId="0" topLeftCell="H1">
      <selection activeCell="A5" sqref="A5:X5"/>
    </sheetView>
  </sheetViews>
  <sheetFormatPr defaultColWidth="9.140625" defaultRowHeight="12"/>
  <cols>
    <col min="1" max="1" width="4.140625" style="7" customWidth="1"/>
    <col min="2" max="2" width="4.28125" style="7" customWidth="1"/>
    <col min="3" max="3" width="5.28125" style="7" customWidth="1"/>
    <col min="4" max="4" width="3.8515625" style="7" customWidth="1"/>
    <col min="5" max="5" width="18.140625" style="3" customWidth="1"/>
    <col min="6" max="6" width="7.7109375" style="3" customWidth="1"/>
    <col min="7" max="7" width="8.421875" style="3" customWidth="1"/>
    <col min="8" max="8" width="8.140625" style="3" customWidth="1"/>
    <col min="9" max="9" width="9.7109375" style="3" customWidth="1"/>
    <col min="10" max="10" width="9.8515625" style="3" customWidth="1"/>
    <col min="11" max="11" width="9.421875" style="3" customWidth="1"/>
    <col min="12" max="12" width="9.28125" style="1" customWidth="1"/>
    <col min="13" max="15" width="9.7109375" style="1" customWidth="1"/>
    <col min="16" max="16" width="9.140625" style="1" customWidth="1"/>
    <col min="17" max="17" width="9.28125" style="1" customWidth="1"/>
    <col min="18" max="18" width="10.00390625" style="1" customWidth="1"/>
    <col min="19" max="19" width="9.140625" style="1" customWidth="1"/>
    <col min="20" max="20" width="9.421875" style="1" customWidth="1"/>
    <col min="21" max="21" width="9.28125" style="1" customWidth="1"/>
    <col min="22" max="22" width="9.7109375" style="1" customWidth="1"/>
    <col min="23" max="23" width="9.421875" style="1" customWidth="1"/>
    <col min="24" max="24" width="10.00390625" style="0" customWidth="1"/>
    <col min="25" max="16384" width="9.140625" style="2" customWidth="1"/>
  </cols>
  <sheetData>
    <row r="2" spans="14:24" ht="33" customHeight="1">
      <c r="N2" s="4"/>
      <c r="O2" s="4"/>
      <c r="P2" s="4"/>
      <c r="Q2" s="4"/>
      <c r="S2" s="372" t="s">
        <v>787</v>
      </c>
      <c r="T2" s="372"/>
      <c r="U2" s="372"/>
      <c r="V2" s="372"/>
      <c r="W2" s="372"/>
      <c r="X2" s="372"/>
    </row>
    <row r="3" spans="14:24" ht="12.75" customHeight="1">
      <c r="N3" s="4"/>
      <c r="O3" s="4"/>
      <c r="P3" s="4"/>
      <c r="Q3" s="4"/>
      <c r="S3" s="46"/>
      <c r="T3" s="46"/>
      <c r="U3" s="46"/>
      <c r="V3" s="46"/>
      <c r="W3" s="46"/>
      <c r="X3" s="46"/>
    </row>
    <row r="4" spans="12:23" ht="12.75" customHeight="1"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33" customHeight="1">
      <c r="A5" s="374" t="s">
        <v>768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</row>
    <row r="6" spans="1:24" ht="12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</row>
    <row r="7" ht="20.25" customHeight="1" thickBot="1">
      <c r="X7" s="18" t="s">
        <v>0</v>
      </c>
    </row>
    <row r="8" spans="1:24" s="109" customFormat="1" ht="29.25" customHeight="1">
      <c r="A8" s="375" t="s">
        <v>780</v>
      </c>
      <c r="B8" s="366" t="s">
        <v>188</v>
      </c>
      <c r="C8" s="366" t="s">
        <v>189</v>
      </c>
      <c r="D8" s="366" t="s">
        <v>190</v>
      </c>
      <c r="E8" s="367" t="s">
        <v>191</v>
      </c>
      <c r="F8" s="355" t="s">
        <v>726</v>
      </c>
      <c r="G8" s="355"/>
      <c r="H8" s="355"/>
      <c r="I8" s="355" t="s">
        <v>727</v>
      </c>
      <c r="J8" s="355"/>
      <c r="K8" s="355"/>
      <c r="L8" s="355" t="s">
        <v>184</v>
      </c>
      <c r="M8" s="355"/>
      <c r="N8" s="355"/>
      <c r="O8" s="369" t="s">
        <v>728</v>
      </c>
      <c r="P8" s="370"/>
      <c r="Q8" s="371"/>
      <c r="R8" s="355" t="s">
        <v>185</v>
      </c>
      <c r="S8" s="355"/>
      <c r="T8" s="355"/>
      <c r="U8" s="355" t="s">
        <v>186</v>
      </c>
      <c r="V8" s="355"/>
      <c r="W8" s="360"/>
      <c r="X8" s="108" t="s">
        <v>729</v>
      </c>
    </row>
    <row r="9" spans="1:24" s="109" customFormat="1" ht="18" customHeight="1">
      <c r="A9" s="365"/>
      <c r="B9" s="351"/>
      <c r="C9" s="351"/>
      <c r="D9" s="351"/>
      <c r="E9" s="368"/>
      <c r="F9" s="351" t="s">
        <v>4</v>
      </c>
      <c r="G9" s="351" t="s">
        <v>5</v>
      </c>
      <c r="H9" s="351"/>
      <c r="I9" s="351" t="s">
        <v>4</v>
      </c>
      <c r="J9" s="351" t="s">
        <v>5</v>
      </c>
      <c r="K9" s="351"/>
      <c r="L9" s="351" t="s">
        <v>4</v>
      </c>
      <c r="M9" s="351" t="s">
        <v>5</v>
      </c>
      <c r="N9" s="351"/>
      <c r="O9" s="351" t="s">
        <v>4</v>
      </c>
      <c r="P9" s="351" t="s">
        <v>5</v>
      </c>
      <c r="Q9" s="351"/>
      <c r="R9" s="351" t="s">
        <v>4</v>
      </c>
      <c r="S9" s="351" t="s">
        <v>5</v>
      </c>
      <c r="T9" s="351"/>
      <c r="U9" s="351" t="s">
        <v>4</v>
      </c>
      <c r="V9" s="351" t="s">
        <v>5</v>
      </c>
      <c r="W9" s="361"/>
      <c r="X9" s="359" t="s">
        <v>730</v>
      </c>
    </row>
    <row r="10" spans="1:24" s="109" customFormat="1" ht="69" customHeight="1">
      <c r="A10" s="365"/>
      <c r="B10" s="351"/>
      <c r="C10" s="351"/>
      <c r="D10" s="351"/>
      <c r="E10" s="368"/>
      <c r="F10" s="351"/>
      <c r="G10" s="112" t="s">
        <v>6</v>
      </c>
      <c r="H10" s="112" t="s">
        <v>7</v>
      </c>
      <c r="I10" s="351"/>
      <c r="J10" s="112" t="s">
        <v>6</v>
      </c>
      <c r="K10" s="112" t="s">
        <v>7</v>
      </c>
      <c r="L10" s="351"/>
      <c r="M10" s="112" t="s">
        <v>6</v>
      </c>
      <c r="N10" s="112" t="s">
        <v>7</v>
      </c>
      <c r="O10" s="351"/>
      <c r="P10" s="112" t="s">
        <v>6</v>
      </c>
      <c r="Q10" s="112" t="s">
        <v>7</v>
      </c>
      <c r="R10" s="351"/>
      <c r="S10" s="112" t="s">
        <v>6</v>
      </c>
      <c r="T10" s="112" t="s">
        <v>7</v>
      </c>
      <c r="U10" s="351"/>
      <c r="V10" s="112" t="s">
        <v>6</v>
      </c>
      <c r="W10" s="114" t="s">
        <v>7</v>
      </c>
      <c r="X10" s="359"/>
    </row>
    <row r="11" spans="1:24" s="116" customFormat="1" ht="15.75" customHeight="1">
      <c r="A11" s="110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1">
        <v>13</v>
      </c>
      <c r="N11" s="111">
        <v>14</v>
      </c>
      <c r="O11" s="111">
        <v>15</v>
      </c>
      <c r="P11" s="111">
        <v>16</v>
      </c>
      <c r="Q11" s="111">
        <v>17</v>
      </c>
      <c r="R11" s="111">
        <v>18</v>
      </c>
      <c r="S11" s="111">
        <v>19</v>
      </c>
      <c r="T11" s="111">
        <v>20</v>
      </c>
      <c r="U11" s="111">
        <v>21</v>
      </c>
      <c r="V11" s="111">
        <v>22</v>
      </c>
      <c r="W11" s="113">
        <v>23</v>
      </c>
      <c r="X11" s="115">
        <v>24</v>
      </c>
    </row>
    <row r="12" spans="1:256" s="122" customFormat="1" ht="27" customHeight="1">
      <c r="A12" s="110" t="s">
        <v>10</v>
      </c>
      <c r="B12" s="111" t="s">
        <v>10</v>
      </c>
      <c r="C12" s="111" t="s">
        <v>10</v>
      </c>
      <c r="D12" s="111" t="s">
        <v>10</v>
      </c>
      <c r="E12" s="106" t="s">
        <v>192</v>
      </c>
      <c r="F12" s="117">
        <v>494872.7</v>
      </c>
      <c r="G12" s="118">
        <v>376050.1</v>
      </c>
      <c r="H12" s="118">
        <v>202760</v>
      </c>
      <c r="I12" s="117">
        <v>479188.6</v>
      </c>
      <c r="J12" s="117">
        <v>429703.5</v>
      </c>
      <c r="K12" s="117">
        <v>131947.1</v>
      </c>
      <c r="L12" s="120">
        <v>696450</v>
      </c>
      <c r="M12" s="120">
        <v>462427.5</v>
      </c>
      <c r="N12" s="120">
        <v>285000</v>
      </c>
      <c r="O12" s="120">
        <f aca="true" t="shared" si="0" ref="O12:Q13">SUM(L12-I12)</f>
        <v>217261.40000000002</v>
      </c>
      <c r="P12" s="120">
        <f t="shared" si="0"/>
        <v>32724</v>
      </c>
      <c r="Q12" s="120">
        <f t="shared" si="0"/>
        <v>153052.9</v>
      </c>
      <c r="R12" s="120">
        <v>707265</v>
      </c>
      <c r="S12" s="120">
        <v>493349.3</v>
      </c>
      <c r="T12" s="120">
        <v>241000</v>
      </c>
      <c r="U12" s="120">
        <v>657275</v>
      </c>
      <c r="V12" s="120">
        <v>545967.4</v>
      </c>
      <c r="W12" s="120">
        <v>147000</v>
      </c>
      <c r="X12" s="121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s="122" customFormat="1" ht="54" customHeight="1">
      <c r="A13" s="110" t="s">
        <v>193</v>
      </c>
      <c r="B13" s="111" t="s">
        <v>194</v>
      </c>
      <c r="C13" s="111" t="s">
        <v>195</v>
      </c>
      <c r="D13" s="111" t="s">
        <v>195</v>
      </c>
      <c r="E13" s="106" t="s">
        <v>196</v>
      </c>
      <c r="F13" s="117">
        <v>88466.9</v>
      </c>
      <c r="G13" s="117">
        <v>87470.4</v>
      </c>
      <c r="H13" s="117">
        <v>996.5</v>
      </c>
      <c r="I13" s="123">
        <v>117846</v>
      </c>
      <c r="J13" s="123">
        <v>115846</v>
      </c>
      <c r="K13" s="123">
        <v>2000</v>
      </c>
      <c r="L13" s="120">
        <v>136315</v>
      </c>
      <c r="M13" s="120">
        <v>131315</v>
      </c>
      <c r="N13" s="120">
        <v>5000</v>
      </c>
      <c r="O13" s="120">
        <f t="shared" si="0"/>
        <v>18469</v>
      </c>
      <c r="P13" s="120">
        <f t="shared" si="0"/>
        <v>15469</v>
      </c>
      <c r="Q13" s="120">
        <f t="shared" si="0"/>
        <v>3000</v>
      </c>
      <c r="R13" s="120">
        <v>146710</v>
      </c>
      <c r="S13" s="120">
        <v>143710</v>
      </c>
      <c r="T13" s="120">
        <v>3000</v>
      </c>
      <c r="U13" s="120">
        <v>157195</v>
      </c>
      <c r="V13" s="120">
        <v>157195</v>
      </c>
      <c r="W13" s="138">
        <v>0</v>
      </c>
      <c r="X13" s="121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4" s="109" customFormat="1" ht="12.75" customHeight="1">
      <c r="A14" s="125"/>
      <c r="B14" s="126"/>
      <c r="C14" s="126"/>
      <c r="D14" s="126"/>
      <c r="E14" s="127" t="s">
        <v>5</v>
      </c>
      <c r="F14" s="128"/>
      <c r="G14" s="128"/>
      <c r="H14" s="128"/>
      <c r="I14" s="128"/>
      <c r="J14" s="128"/>
      <c r="K14" s="12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4"/>
      <c r="X14" s="121"/>
    </row>
    <row r="15" spans="1:24" s="109" customFormat="1" ht="102.75" customHeight="1">
      <c r="A15" s="125" t="s">
        <v>197</v>
      </c>
      <c r="B15" s="126" t="s">
        <v>194</v>
      </c>
      <c r="C15" s="126" t="s">
        <v>198</v>
      </c>
      <c r="D15" s="126" t="s">
        <v>195</v>
      </c>
      <c r="E15" s="106" t="s">
        <v>199</v>
      </c>
      <c r="F15" s="278">
        <f>SUM(G15,H15)</f>
        <v>84083.3</v>
      </c>
      <c r="G15" s="278">
        <v>83086.8</v>
      </c>
      <c r="H15" s="278">
        <v>996.5</v>
      </c>
      <c r="I15" s="130">
        <v>113846</v>
      </c>
      <c r="J15" s="130">
        <v>111846</v>
      </c>
      <c r="K15" s="130">
        <v>2000</v>
      </c>
      <c r="L15" s="120">
        <v>127045</v>
      </c>
      <c r="M15" s="120">
        <v>125045</v>
      </c>
      <c r="N15" s="120">
        <v>5000</v>
      </c>
      <c r="O15" s="120">
        <f>SUM(L15-I15)</f>
        <v>13199</v>
      </c>
      <c r="P15" s="120">
        <f>SUM(M15-J15)</f>
        <v>13199</v>
      </c>
      <c r="Q15" s="120">
        <f>SUM(N15-K15)</f>
        <v>3000</v>
      </c>
      <c r="R15" s="120">
        <v>140780</v>
      </c>
      <c r="S15" s="120">
        <v>137780</v>
      </c>
      <c r="T15" s="120">
        <v>3000</v>
      </c>
      <c r="U15" s="120">
        <v>150945</v>
      </c>
      <c r="V15" s="120">
        <v>150945</v>
      </c>
      <c r="W15" s="120">
        <v>0</v>
      </c>
      <c r="X15" s="121"/>
    </row>
    <row r="16" spans="1:24" s="109" customFormat="1" ht="12.75" customHeight="1">
      <c r="A16" s="125"/>
      <c r="B16" s="126"/>
      <c r="C16" s="126"/>
      <c r="D16" s="126"/>
      <c r="E16" s="127" t="s">
        <v>200</v>
      </c>
      <c r="F16" s="128"/>
      <c r="G16" s="128"/>
      <c r="H16" s="128"/>
      <c r="I16" s="130"/>
      <c r="J16" s="130"/>
      <c r="K16" s="130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21"/>
    </row>
    <row r="17" spans="1:24" s="109" customFormat="1" ht="43.5" customHeight="1">
      <c r="A17" s="125" t="s">
        <v>201</v>
      </c>
      <c r="B17" s="126" t="s">
        <v>194</v>
      </c>
      <c r="C17" s="126" t="s">
        <v>198</v>
      </c>
      <c r="D17" s="126" t="s">
        <v>198</v>
      </c>
      <c r="E17" s="187" t="s">
        <v>202</v>
      </c>
      <c r="F17" s="129">
        <f>SUM(G17,H17)</f>
        <v>84083.3</v>
      </c>
      <c r="G17" s="129">
        <v>83086.8</v>
      </c>
      <c r="H17" s="129">
        <v>996.5</v>
      </c>
      <c r="I17" s="132">
        <v>113846</v>
      </c>
      <c r="J17" s="132">
        <v>111846</v>
      </c>
      <c r="K17" s="132">
        <v>2000</v>
      </c>
      <c r="L17" s="119">
        <v>127045</v>
      </c>
      <c r="M17" s="119">
        <v>125045</v>
      </c>
      <c r="N17" s="119">
        <v>5000</v>
      </c>
      <c r="O17" s="119">
        <f>SUM(L17-I17)</f>
        <v>13199</v>
      </c>
      <c r="P17" s="119">
        <f>SUM(M17-J17)</f>
        <v>13199</v>
      </c>
      <c r="Q17" s="119">
        <f>SUM(N17-K17)</f>
        <v>3000</v>
      </c>
      <c r="R17" s="119">
        <v>140780</v>
      </c>
      <c r="S17" s="119">
        <v>137780</v>
      </c>
      <c r="T17" s="119">
        <v>3000</v>
      </c>
      <c r="U17" s="119">
        <v>150945</v>
      </c>
      <c r="V17" s="119">
        <v>150945</v>
      </c>
      <c r="W17" s="119">
        <v>0</v>
      </c>
      <c r="X17" s="121"/>
    </row>
    <row r="18" spans="1:24" s="109" customFormat="1" ht="33" customHeight="1">
      <c r="A18" s="125" t="s">
        <v>203</v>
      </c>
      <c r="B18" s="126" t="s">
        <v>194</v>
      </c>
      <c r="C18" s="126" t="s">
        <v>198</v>
      </c>
      <c r="D18" s="126" t="s">
        <v>204</v>
      </c>
      <c r="E18" s="131" t="s">
        <v>205</v>
      </c>
      <c r="F18" s="128"/>
      <c r="G18" s="128"/>
      <c r="H18" s="128"/>
      <c r="I18" s="128"/>
      <c r="J18" s="128"/>
      <c r="K18" s="128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4"/>
      <c r="X18" s="121"/>
    </row>
    <row r="19" spans="1:256" s="122" customFormat="1" ht="38.25" customHeight="1">
      <c r="A19" s="110" t="s">
        <v>206</v>
      </c>
      <c r="B19" s="111" t="s">
        <v>194</v>
      </c>
      <c r="C19" s="111" t="s">
        <v>204</v>
      </c>
      <c r="D19" s="111" t="s">
        <v>195</v>
      </c>
      <c r="E19" s="107" t="s">
        <v>207</v>
      </c>
      <c r="F19" s="278">
        <f>SUM(G19,H19)</f>
        <v>1670.4</v>
      </c>
      <c r="G19" s="278">
        <v>1670.4</v>
      </c>
      <c r="H19" s="134"/>
      <c r="I19" s="135">
        <v>1500</v>
      </c>
      <c r="J19" s="135">
        <v>1500</v>
      </c>
      <c r="K19" s="175">
        <v>0</v>
      </c>
      <c r="L19" s="120">
        <v>3270</v>
      </c>
      <c r="M19" s="120">
        <v>3270</v>
      </c>
      <c r="N19" s="120">
        <v>0</v>
      </c>
      <c r="O19" s="120">
        <f>SUM(L19-I19)</f>
        <v>1770</v>
      </c>
      <c r="P19" s="120">
        <f>SUM(M19-J19)</f>
        <v>1770</v>
      </c>
      <c r="Q19" s="120">
        <v>0</v>
      </c>
      <c r="R19" s="120">
        <v>3200</v>
      </c>
      <c r="S19" s="120">
        <v>3200</v>
      </c>
      <c r="T19" s="120">
        <v>0</v>
      </c>
      <c r="U19" s="120">
        <v>4000</v>
      </c>
      <c r="V19" s="120">
        <v>4000</v>
      </c>
      <c r="W19" s="120">
        <v>0</v>
      </c>
      <c r="X19" s="121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4" s="109" customFormat="1" ht="12.75" customHeight="1">
      <c r="A20" s="125"/>
      <c r="B20" s="126"/>
      <c r="C20" s="126"/>
      <c r="D20" s="126"/>
      <c r="E20" s="127" t="s">
        <v>200</v>
      </c>
      <c r="F20" s="128"/>
      <c r="G20" s="128"/>
      <c r="H20" s="128"/>
      <c r="I20" s="132"/>
      <c r="J20" s="132"/>
      <c r="K20" s="128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4"/>
      <c r="X20" s="121"/>
    </row>
    <row r="21" spans="1:24" s="109" customFormat="1" ht="42.75" customHeight="1">
      <c r="A21" s="125" t="s">
        <v>208</v>
      </c>
      <c r="B21" s="126" t="s">
        <v>194</v>
      </c>
      <c r="C21" s="126" t="s">
        <v>204</v>
      </c>
      <c r="D21" s="126" t="s">
        <v>198</v>
      </c>
      <c r="E21" s="131" t="s">
        <v>209</v>
      </c>
      <c r="F21" s="129">
        <f>SUM(G21,H21)</f>
        <v>1670.4</v>
      </c>
      <c r="G21" s="129">
        <v>1670.4</v>
      </c>
      <c r="H21" s="128"/>
      <c r="I21" s="139">
        <v>1500</v>
      </c>
      <c r="J21" s="139">
        <v>1500</v>
      </c>
      <c r="K21" s="136">
        <v>0</v>
      </c>
      <c r="L21" s="119">
        <v>3270</v>
      </c>
      <c r="M21" s="119">
        <v>3270</v>
      </c>
      <c r="N21" s="119">
        <v>0</v>
      </c>
      <c r="O21" s="119">
        <f>SUM(L21-I21)</f>
        <v>1770</v>
      </c>
      <c r="P21" s="119">
        <f>SUM(M21-J21)</f>
        <v>1770</v>
      </c>
      <c r="Q21" s="119">
        <v>0</v>
      </c>
      <c r="R21" s="119">
        <v>3200</v>
      </c>
      <c r="S21" s="119">
        <v>3200</v>
      </c>
      <c r="T21" s="119">
        <v>0</v>
      </c>
      <c r="U21" s="119">
        <v>4000</v>
      </c>
      <c r="V21" s="119">
        <v>4000</v>
      </c>
      <c r="W21" s="119">
        <v>0</v>
      </c>
      <c r="X21" s="121"/>
    </row>
    <row r="22" spans="1:24" s="109" customFormat="1" ht="72" customHeight="1">
      <c r="A22" s="125" t="s">
        <v>210</v>
      </c>
      <c r="B22" s="126" t="s">
        <v>194</v>
      </c>
      <c r="C22" s="126" t="s">
        <v>211</v>
      </c>
      <c r="D22" s="126" t="s">
        <v>195</v>
      </c>
      <c r="E22" s="107" t="s">
        <v>212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21"/>
    </row>
    <row r="23" spans="1:24" s="109" customFormat="1" ht="12.75" customHeight="1">
      <c r="A23" s="125"/>
      <c r="B23" s="126"/>
      <c r="C23" s="126"/>
      <c r="D23" s="126"/>
      <c r="E23" s="127" t="s">
        <v>200</v>
      </c>
      <c r="F23" s="128"/>
      <c r="G23" s="128"/>
      <c r="H23" s="128"/>
      <c r="I23" s="128"/>
      <c r="J23" s="128"/>
      <c r="K23" s="128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4"/>
      <c r="X23" s="121"/>
    </row>
    <row r="24" spans="1:24" s="109" customFormat="1" ht="66.75" customHeight="1">
      <c r="A24" s="125" t="s">
        <v>213</v>
      </c>
      <c r="B24" s="126" t="s">
        <v>194</v>
      </c>
      <c r="C24" s="126" t="s">
        <v>211</v>
      </c>
      <c r="D24" s="126" t="s">
        <v>198</v>
      </c>
      <c r="E24" s="131" t="s">
        <v>212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21"/>
    </row>
    <row r="25" spans="1:24" s="109" customFormat="1" ht="65.25" customHeight="1">
      <c r="A25" s="125" t="s">
        <v>214</v>
      </c>
      <c r="B25" s="126" t="s">
        <v>194</v>
      </c>
      <c r="C25" s="126" t="s">
        <v>215</v>
      </c>
      <c r="D25" s="126" t="s">
        <v>195</v>
      </c>
      <c r="E25" s="107" t="s">
        <v>216</v>
      </c>
      <c r="F25" s="278">
        <f>SUM(G25,H25)</f>
        <v>1042.8</v>
      </c>
      <c r="G25" s="278">
        <v>1042.8</v>
      </c>
      <c r="H25" s="118">
        <v>0</v>
      </c>
      <c r="I25" s="118">
        <v>2500</v>
      </c>
      <c r="J25" s="118">
        <v>2500</v>
      </c>
      <c r="K25" s="175">
        <v>0</v>
      </c>
      <c r="L25" s="120">
        <v>2950</v>
      </c>
      <c r="M25" s="120">
        <v>2950</v>
      </c>
      <c r="N25" s="120">
        <v>0</v>
      </c>
      <c r="O25" s="120">
        <f>SUM(L25-I25)</f>
        <v>450</v>
      </c>
      <c r="P25" s="120">
        <f>SUM(M25-J25)</f>
        <v>450</v>
      </c>
      <c r="Q25" s="120">
        <f>SUM(N25-K25)</f>
        <v>0</v>
      </c>
      <c r="R25" s="120">
        <v>2580</v>
      </c>
      <c r="S25" s="120">
        <v>2580</v>
      </c>
      <c r="T25" s="120">
        <f>SUM(Q25-N25)</f>
        <v>0</v>
      </c>
      <c r="U25" s="120">
        <v>2250</v>
      </c>
      <c r="V25" s="120">
        <v>2250</v>
      </c>
      <c r="W25" s="120">
        <v>0</v>
      </c>
      <c r="X25" s="121"/>
    </row>
    <row r="26" spans="1:24" s="109" customFormat="1" ht="12.75" customHeight="1">
      <c r="A26" s="125"/>
      <c r="B26" s="126"/>
      <c r="C26" s="126"/>
      <c r="D26" s="126"/>
      <c r="E26" s="127" t="s">
        <v>200</v>
      </c>
      <c r="F26" s="128"/>
      <c r="G26" s="128"/>
      <c r="H26" s="128"/>
      <c r="I26" s="128"/>
      <c r="J26" s="128"/>
      <c r="K26" s="12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4"/>
      <c r="X26" s="121"/>
    </row>
    <row r="27" spans="1:24" s="109" customFormat="1" ht="54" customHeight="1">
      <c r="A27" s="125" t="s">
        <v>217</v>
      </c>
      <c r="B27" s="126" t="s">
        <v>194</v>
      </c>
      <c r="C27" s="126" t="s">
        <v>215</v>
      </c>
      <c r="D27" s="126" t="s">
        <v>198</v>
      </c>
      <c r="E27" s="187" t="s">
        <v>216</v>
      </c>
      <c r="F27" s="129">
        <f>SUM(G27,H27)</f>
        <v>1042.8</v>
      </c>
      <c r="G27" s="129">
        <v>1042.8</v>
      </c>
      <c r="H27" s="132">
        <v>0</v>
      </c>
      <c r="I27" s="132">
        <v>2500</v>
      </c>
      <c r="J27" s="132">
        <v>2500</v>
      </c>
      <c r="K27" s="136">
        <v>0</v>
      </c>
      <c r="L27" s="119">
        <v>2950</v>
      </c>
      <c r="M27" s="119">
        <v>2950</v>
      </c>
      <c r="N27" s="119">
        <v>0</v>
      </c>
      <c r="O27" s="119">
        <f aca="true" t="shared" si="1" ref="O27:Q28">SUM(L27-I27)</f>
        <v>450</v>
      </c>
      <c r="P27" s="119">
        <f t="shared" si="1"/>
        <v>450</v>
      </c>
      <c r="Q27" s="119">
        <f t="shared" si="1"/>
        <v>0</v>
      </c>
      <c r="R27" s="119">
        <v>2580</v>
      </c>
      <c r="S27" s="119">
        <v>2580</v>
      </c>
      <c r="T27" s="119">
        <f>SUM(Q27-N27)</f>
        <v>0</v>
      </c>
      <c r="U27" s="119">
        <v>2250</v>
      </c>
      <c r="V27" s="119">
        <v>2250</v>
      </c>
      <c r="W27" s="119">
        <v>0</v>
      </c>
      <c r="X27" s="121"/>
    </row>
    <row r="28" spans="1:24" s="109" customFormat="1" ht="22.5" customHeight="1">
      <c r="A28" s="125" t="s">
        <v>218</v>
      </c>
      <c r="B28" s="126" t="s">
        <v>219</v>
      </c>
      <c r="C28" s="126" t="s">
        <v>195</v>
      </c>
      <c r="D28" s="126" t="s">
        <v>195</v>
      </c>
      <c r="E28" s="107" t="s">
        <v>220</v>
      </c>
      <c r="F28" s="118">
        <v>300</v>
      </c>
      <c r="G28" s="118">
        <v>0</v>
      </c>
      <c r="H28" s="118">
        <v>300</v>
      </c>
      <c r="I28" s="134">
        <v>400</v>
      </c>
      <c r="J28" s="134">
        <v>400</v>
      </c>
      <c r="K28" s="175">
        <v>0</v>
      </c>
      <c r="L28" s="137">
        <v>400</v>
      </c>
      <c r="M28" s="137">
        <v>400</v>
      </c>
      <c r="N28" s="175">
        <v>0</v>
      </c>
      <c r="O28" s="120">
        <f t="shared" si="1"/>
        <v>0</v>
      </c>
      <c r="P28" s="120">
        <f t="shared" si="1"/>
        <v>0</v>
      </c>
      <c r="Q28" s="120">
        <f t="shared" si="1"/>
        <v>0</v>
      </c>
      <c r="R28" s="120">
        <v>1000</v>
      </c>
      <c r="S28" s="120">
        <f>SUM(R28)</f>
        <v>1000</v>
      </c>
      <c r="T28" s="120">
        <f>SUM(Q28-N28)</f>
        <v>0</v>
      </c>
      <c r="U28" s="120">
        <v>1000</v>
      </c>
      <c r="V28" s="120">
        <f>SUM(U28)</f>
        <v>1000</v>
      </c>
      <c r="W28" s="120">
        <f>SUM(T28-Q28)</f>
        <v>0</v>
      </c>
      <c r="X28" s="121"/>
    </row>
    <row r="29" spans="1:24" s="109" customFormat="1" ht="12.75" customHeight="1">
      <c r="A29" s="125"/>
      <c r="B29" s="126"/>
      <c r="C29" s="126"/>
      <c r="D29" s="126"/>
      <c r="E29" s="127" t="s">
        <v>5</v>
      </c>
      <c r="F29" s="128"/>
      <c r="G29" s="128"/>
      <c r="H29" s="128"/>
      <c r="I29" s="128"/>
      <c r="J29" s="128"/>
      <c r="K29" s="12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4"/>
      <c r="X29" s="121"/>
    </row>
    <row r="30" spans="1:24" s="109" customFormat="1" ht="37.5" customHeight="1">
      <c r="A30" s="125" t="s">
        <v>221</v>
      </c>
      <c r="B30" s="126" t="s">
        <v>219</v>
      </c>
      <c r="C30" s="126" t="s">
        <v>222</v>
      </c>
      <c r="D30" s="126" t="s">
        <v>195</v>
      </c>
      <c r="E30" s="107" t="s">
        <v>781</v>
      </c>
      <c r="F30" s="118">
        <v>300</v>
      </c>
      <c r="G30" s="118">
        <v>0</v>
      </c>
      <c r="H30" s="118">
        <v>300</v>
      </c>
      <c r="I30" s="118">
        <v>400</v>
      </c>
      <c r="J30" s="118">
        <v>400</v>
      </c>
      <c r="K30" s="175">
        <v>0</v>
      </c>
      <c r="L30" s="137">
        <v>400</v>
      </c>
      <c r="M30" s="137">
        <v>400</v>
      </c>
      <c r="N30" s="175">
        <v>0</v>
      </c>
      <c r="O30" s="120">
        <f>SUM(L30-I30)</f>
        <v>0</v>
      </c>
      <c r="P30" s="120">
        <f>SUM(M30-J30)</f>
        <v>0</v>
      </c>
      <c r="Q30" s="120">
        <f>SUM(N30-K30)</f>
        <v>0</v>
      </c>
      <c r="R30" s="120">
        <v>1000</v>
      </c>
      <c r="S30" s="120">
        <f>SUM(R30)</f>
        <v>1000</v>
      </c>
      <c r="T30" s="120">
        <f>SUM(Q30-N30)</f>
        <v>0</v>
      </c>
      <c r="U30" s="120">
        <v>1000</v>
      </c>
      <c r="V30" s="120">
        <f>SUM(U30)</f>
        <v>1000</v>
      </c>
      <c r="W30" s="120">
        <f>SUM(T30-Q30)</f>
        <v>0</v>
      </c>
      <c r="X30" s="121"/>
    </row>
    <row r="31" spans="1:24" s="109" customFormat="1" ht="12.75" customHeight="1">
      <c r="A31" s="125"/>
      <c r="B31" s="126"/>
      <c r="C31" s="126"/>
      <c r="D31" s="126"/>
      <c r="E31" s="127" t="s">
        <v>200</v>
      </c>
      <c r="F31" s="128"/>
      <c r="G31" s="128"/>
      <c r="H31" s="128"/>
      <c r="I31" s="132"/>
      <c r="J31" s="132"/>
      <c r="K31" s="128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4"/>
      <c r="X31" s="121"/>
    </row>
    <row r="32" spans="1:24" s="109" customFormat="1" ht="25.5" customHeight="1">
      <c r="A32" s="125" t="s">
        <v>224</v>
      </c>
      <c r="B32" s="126" t="s">
        <v>219</v>
      </c>
      <c r="C32" s="126" t="s">
        <v>222</v>
      </c>
      <c r="D32" s="126" t="s">
        <v>198</v>
      </c>
      <c r="E32" s="131" t="s">
        <v>223</v>
      </c>
      <c r="F32" s="132">
        <v>300</v>
      </c>
      <c r="G32" s="132">
        <v>0</v>
      </c>
      <c r="H32" s="132">
        <v>300</v>
      </c>
      <c r="I32" s="132">
        <v>400</v>
      </c>
      <c r="J32" s="132">
        <v>400</v>
      </c>
      <c r="K32" s="136">
        <v>0</v>
      </c>
      <c r="L32" s="282">
        <v>400</v>
      </c>
      <c r="M32" s="282">
        <v>400</v>
      </c>
      <c r="N32" s="136">
        <v>0</v>
      </c>
      <c r="O32" s="119">
        <f>SUM(L32-I32)</f>
        <v>0</v>
      </c>
      <c r="P32" s="119">
        <f>SUM(M32-J32)</f>
        <v>0</v>
      </c>
      <c r="Q32" s="119">
        <f>SUM(N32-K32)</f>
        <v>0</v>
      </c>
      <c r="R32" s="119">
        <v>1000</v>
      </c>
      <c r="S32" s="119">
        <f>SUM(R32)</f>
        <v>1000</v>
      </c>
      <c r="T32" s="119">
        <f>SUM(Q32-N32)</f>
        <v>0</v>
      </c>
      <c r="U32" s="119">
        <v>1000</v>
      </c>
      <c r="V32" s="119">
        <f>SUM(U32)</f>
        <v>1000</v>
      </c>
      <c r="W32" s="119">
        <f>SUM(T32-Q32)</f>
        <v>0</v>
      </c>
      <c r="X32" s="121"/>
    </row>
    <row r="33" spans="1:24" s="109" customFormat="1" ht="30" customHeight="1">
      <c r="A33" s="125" t="s">
        <v>225</v>
      </c>
      <c r="B33" s="126" t="s">
        <v>219</v>
      </c>
      <c r="C33" s="126" t="s">
        <v>211</v>
      </c>
      <c r="D33" s="126" t="s">
        <v>195</v>
      </c>
      <c r="E33" s="107" t="s">
        <v>226</v>
      </c>
      <c r="F33" s="134"/>
      <c r="G33" s="134"/>
      <c r="H33" s="134"/>
      <c r="I33" s="134"/>
      <c r="J33" s="134"/>
      <c r="K33" s="134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4"/>
      <c r="X33" s="121"/>
    </row>
    <row r="34" spans="1:24" s="109" customFormat="1" ht="12.75" customHeight="1">
      <c r="A34" s="125"/>
      <c r="B34" s="126"/>
      <c r="C34" s="126"/>
      <c r="D34" s="126"/>
      <c r="E34" s="127" t="s">
        <v>200</v>
      </c>
      <c r="F34" s="128"/>
      <c r="G34" s="128"/>
      <c r="H34" s="128"/>
      <c r="I34" s="128"/>
      <c r="J34" s="128"/>
      <c r="K34" s="12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4"/>
      <c r="X34" s="121"/>
    </row>
    <row r="35" spans="1:24" s="109" customFormat="1" ht="30.75" customHeight="1">
      <c r="A35" s="125" t="s">
        <v>227</v>
      </c>
      <c r="B35" s="126" t="s">
        <v>219</v>
      </c>
      <c r="C35" s="126" t="s">
        <v>211</v>
      </c>
      <c r="D35" s="126" t="s">
        <v>198</v>
      </c>
      <c r="E35" s="131" t="s">
        <v>226</v>
      </c>
      <c r="F35" s="128"/>
      <c r="G35" s="128"/>
      <c r="H35" s="128"/>
      <c r="I35" s="128"/>
      <c r="J35" s="128"/>
      <c r="K35" s="128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38"/>
      <c r="X35" s="121"/>
    </row>
    <row r="36" spans="1:24" s="109" customFormat="1" ht="34.5" customHeight="1">
      <c r="A36" s="125" t="s">
        <v>228</v>
      </c>
      <c r="B36" s="126" t="s">
        <v>229</v>
      </c>
      <c r="C36" s="126" t="s">
        <v>195</v>
      </c>
      <c r="D36" s="126" t="s">
        <v>195</v>
      </c>
      <c r="E36" s="107" t="s">
        <v>230</v>
      </c>
      <c r="F36" s="134">
        <v>13806.3</v>
      </c>
      <c r="G36" s="134">
        <v>12335.1</v>
      </c>
      <c r="H36" s="134">
        <v>1471.2</v>
      </c>
      <c r="I36" s="134">
        <v>-193289.5</v>
      </c>
      <c r="J36" s="134">
        <v>10710.5</v>
      </c>
      <c r="K36" s="135">
        <v>-204000</v>
      </c>
      <c r="L36" s="120">
        <v>52000</v>
      </c>
      <c r="M36" s="120">
        <v>11000</v>
      </c>
      <c r="N36" s="120">
        <v>41000</v>
      </c>
      <c r="O36" s="120">
        <f>SUM(L36-I36)</f>
        <v>245289.5</v>
      </c>
      <c r="P36" s="120">
        <f>SUM(M36-J36)</f>
        <v>289.5</v>
      </c>
      <c r="Q36" s="120">
        <f>SUM(N36-K36)</f>
        <v>245000</v>
      </c>
      <c r="R36" s="120">
        <v>42000</v>
      </c>
      <c r="S36" s="120">
        <v>14000</v>
      </c>
      <c r="T36" s="120">
        <v>28000</v>
      </c>
      <c r="U36" s="120">
        <v>63000</v>
      </c>
      <c r="V36" s="120">
        <v>16000</v>
      </c>
      <c r="W36" s="120">
        <v>47000</v>
      </c>
      <c r="X36" s="121"/>
    </row>
    <row r="37" spans="1:24" s="109" customFormat="1" ht="15" customHeight="1">
      <c r="A37" s="125"/>
      <c r="B37" s="126"/>
      <c r="C37" s="126"/>
      <c r="D37" s="126"/>
      <c r="E37" s="127" t="s">
        <v>5</v>
      </c>
      <c r="F37" s="128"/>
      <c r="G37" s="128"/>
      <c r="H37" s="128"/>
      <c r="I37" s="128"/>
      <c r="J37" s="128"/>
      <c r="K37" s="128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4"/>
      <c r="X37" s="121"/>
    </row>
    <row r="38" spans="1:24" s="109" customFormat="1" ht="53.25" customHeight="1">
      <c r="A38" s="125" t="s">
        <v>231</v>
      </c>
      <c r="B38" s="126" t="s">
        <v>229</v>
      </c>
      <c r="C38" s="126" t="s">
        <v>198</v>
      </c>
      <c r="D38" s="126" t="s">
        <v>195</v>
      </c>
      <c r="E38" s="107" t="s">
        <v>232</v>
      </c>
      <c r="F38" s="134"/>
      <c r="G38" s="134"/>
      <c r="H38" s="134"/>
      <c r="I38" s="134"/>
      <c r="J38" s="134"/>
      <c r="K38" s="134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4"/>
      <c r="X38" s="121"/>
    </row>
    <row r="39" spans="1:24" s="109" customFormat="1" ht="12.75" customHeight="1">
      <c r="A39" s="125"/>
      <c r="B39" s="126"/>
      <c r="C39" s="126"/>
      <c r="D39" s="126"/>
      <c r="E39" s="127" t="s">
        <v>200</v>
      </c>
      <c r="F39" s="128"/>
      <c r="G39" s="128"/>
      <c r="H39" s="128"/>
      <c r="I39" s="128"/>
      <c r="J39" s="128"/>
      <c r="K39" s="128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38"/>
      <c r="X39" s="121"/>
    </row>
    <row r="40" spans="1:24" s="109" customFormat="1" ht="48.75" customHeight="1">
      <c r="A40" s="125" t="s">
        <v>233</v>
      </c>
      <c r="B40" s="126" t="s">
        <v>229</v>
      </c>
      <c r="C40" s="126" t="s">
        <v>198</v>
      </c>
      <c r="D40" s="126" t="s">
        <v>198</v>
      </c>
      <c r="E40" s="131" t="s">
        <v>234</v>
      </c>
      <c r="F40" s="128"/>
      <c r="G40" s="128"/>
      <c r="H40" s="128"/>
      <c r="I40" s="128"/>
      <c r="J40" s="128"/>
      <c r="K40" s="12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4"/>
      <c r="X40" s="121"/>
    </row>
    <row r="41" spans="1:24" s="109" customFormat="1" ht="53.25" customHeight="1">
      <c r="A41" s="125" t="s">
        <v>235</v>
      </c>
      <c r="B41" s="126" t="s">
        <v>229</v>
      </c>
      <c r="C41" s="126" t="s">
        <v>222</v>
      </c>
      <c r="D41" s="126" t="s">
        <v>195</v>
      </c>
      <c r="E41" s="107" t="s">
        <v>236</v>
      </c>
      <c r="F41" s="134">
        <v>321.7</v>
      </c>
      <c r="G41" s="134"/>
      <c r="H41" s="134">
        <v>321.7</v>
      </c>
      <c r="I41" s="135">
        <v>16050</v>
      </c>
      <c r="J41" s="135">
        <v>150</v>
      </c>
      <c r="K41" s="118">
        <v>16000</v>
      </c>
      <c r="L41" s="120">
        <v>30000</v>
      </c>
      <c r="M41" s="120">
        <v>0</v>
      </c>
      <c r="N41" s="120">
        <v>30000</v>
      </c>
      <c r="O41" s="120">
        <f>SUM(L41-I41)</f>
        <v>13950</v>
      </c>
      <c r="P41" s="120">
        <f>SUM(M41-J41)</f>
        <v>-150</v>
      </c>
      <c r="Q41" s="120">
        <f>SUM(N41-K41)</f>
        <v>14000</v>
      </c>
      <c r="R41" s="119"/>
      <c r="S41" s="119"/>
      <c r="T41" s="119"/>
      <c r="U41" s="119"/>
      <c r="V41" s="119"/>
      <c r="W41" s="124"/>
      <c r="X41" s="121"/>
    </row>
    <row r="42" spans="1:24" s="109" customFormat="1" ht="12.75" customHeight="1">
      <c r="A42" s="125"/>
      <c r="B42" s="126"/>
      <c r="C42" s="126"/>
      <c r="D42" s="126"/>
      <c r="E42" s="127" t="s">
        <v>200</v>
      </c>
      <c r="F42" s="128"/>
      <c r="G42" s="128"/>
      <c r="H42" s="128"/>
      <c r="I42" s="132"/>
      <c r="J42" s="132"/>
      <c r="K42" s="132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24"/>
      <c r="X42" s="121"/>
    </row>
    <row r="43" spans="1:24" s="109" customFormat="1" ht="12.75" customHeight="1">
      <c r="A43" s="125" t="s">
        <v>237</v>
      </c>
      <c r="B43" s="126" t="s">
        <v>229</v>
      </c>
      <c r="C43" s="126" t="s">
        <v>222</v>
      </c>
      <c r="D43" s="126" t="s">
        <v>238</v>
      </c>
      <c r="E43" s="131" t="s">
        <v>239</v>
      </c>
      <c r="F43" s="128">
        <v>321.7</v>
      </c>
      <c r="G43" s="128"/>
      <c r="H43" s="128">
        <v>321.7</v>
      </c>
      <c r="I43" s="132">
        <v>16150</v>
      </c>
      <c r="J43" s="132">
        <v>150</v>
      </c>
      <c r="K43" s="132">
        <v>16000</v>
      </c>
      <c r="L43" s="119">
        <v>30000</v>
      </c>
      <c r="M43" s="119">
        <v>0</v>
      </c>
      <c r="N43" s="119">
        <v>30000</v>
      </c>
      <c r="O43" s="119">
        <f>SUM(L43-I43)</f>
        <v>13850</v>
      </c>
      <c r="P43" s="119">
        <f>SUM(M43-J43)</f>
        <v>-150</v>
      </c>
      <c r="Q43" s="119">
        <f>SUM(N43-K43)</f>
        <v>14000</v>
      </c>
      <c r="R43" s="120"/>
      <c r="S43" s="120"/>
      <c r="T43" s="120"/>
      <c r="U43" s="120"/>
      <c r="V43" s="120"/>
      <c r="W43" s="138"/>
      <c r="X43" s="121"/>
    </row>
    <row r="44" spans="1:24" s="109" customFormat="1" ht="25.5" customHeight="1">
      <c r="A44" s="125" t="s">
        <v>240</v>
      </c>
      <c r="B44" s="126" t="s">
        <v>229</v>
      </c>
      <c r="C44" s="126" t="s">
        <v>204</v>
      </c>
      <c r="D44" s="126" t="s">
        <v>195</v>
      </c>
      <c r="E44" s="107" t="s">
        <v>241</v>
      </c>
      <c r="F44" s="134"/>
      <c r="G44" s="134"/>
      <c r="H44" s="134"/>
      <c r="I44" s="135"/>
      <c r="J44" s="135"/>
      <c r="K44" s="135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24"/>
      <c r="X44" s="121"/>
    </row>
    <row r="45" spans="1:24" s="109" customFormat="1" ht="12.75" customHeight="1">
      <c r="A45" s="125"/>
      <c r="B45" s="126"/>
      <c r="C45" s="126"/>
      <c r="D45" s="126"/>
      <c r="E45" s="127" t="s">
        <v>200</v>
      </c>
      <c r="F45" s="128"/>
      <c r="G45" s="128"/>
      <c r="H45" s="128"/>
      <c r="I45" s="132"/>
      <c r="J45" s="132"/>
      <c r="K45" s="132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38"/>
      <c r="X45" s="121"/>
    </row>
    <row r="46" spans="1:24" s="109" customFormat="1" ht="20.25" customHeight="1">
      <c r="A46" s="125" t="s">
        <v>242</v>
      </c>
      <c r="B46" s="126" t="s">
        <v>229</v>
      </c>
      <c r="C46" s="126" t="s">
        <v>204</v>
      </c>
      <c r="D46" s="126" t="s">
        <v>211</v>
      </c>
      <c r="E46" s="131" t="s">
        <v>243</v>
      </c>
      <c r="F46" s="128"/>
      <c r="G46" s="128"/>
      <c r="H46" s="128"/>
      <c r="I46" s="132"/>
      <c r="J46" s="132"/>
      <c r="K46" s="132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24"/>
      <c r="X46" s="121"/>
    </row>
    <row r="47" spans="1:24" s="109" customFormat="1" ht="24" customHeight="1">
      <c r="A47" s="125" t="s">
        <v>244</v>
      </c>
      <c r="B47" s="126" t="s">
        <v>229</v>
      </c>
      <c r="C47" s="126" t="s">
        <v>211</v>
      </c>
      <c r="D47" s="126" t="s">
        <v>195</v>
      </c>
      <c r="E47" s="107" t="s">
        <v>245</v>
      </c>
      <c r="F47" s="278">
        <f>SUM(G47,H47)</f>
        <v>43894.6</v>
      </c>
      <c r="G47" s="278">
        <v>12013.4</v>
      </c>
      <c r="H47" s="278">
        <v>31881.2</v>
      </c>
      <c r="I47" s="120">
        <v>65560.5</v>
      </c>
      <c r="J47" s="120">
        <v>10560.5</v>
      </c>
      <c r="K47" s="120">
        <v>55000</v>
      </c>
      <c r="L47" s="120">
        <v>84000</v>
      </c>
      <c r="M47" s="120">
        <v>11000</v>
      </c>
      <c r="N47" s="120">
        <v>73000</v>
      </c>
      <c r="O47" s="120">
        <f>SUM(L47-I47)</f>
        <v>18439.5</v>
      </c>
      <c r="P47" s="120">
        <f>SUM(M47-J47)</f>
        <v>439.5</v>
      </c>
      <c r="Q47" s="120">
        <f>SUM(N47-K47)</f>
        <v>18000</v>
      </c>
      <c r="R47" s="120">
        <v>87000</v>
      </c>
      <c r="S47" s="120">
        <v>14000</v>
      </c>
      <c r="T47" s="120">
        <v>73000</v>
      </c>
      <c r="U47" s="120">
        <v>93000</v>
      </c>
      <c r="V47" s="120">
        <v>16000</v>
      </c>
      <c r="W47" s="120">
        <v>77000</v>
      </c>
      <c r="X47" s="121"/>
    </row>
    <row r="48" spans="1:24" s="109" customFormat="1" ht="12.75" customHeight="1">
      <c r="A48" s="125"/>
      <c r="B48" s="126"/>
      <c r="C48" s="126"/>
      <c r="D48" s="126"/>
      <c r="E48" s="127" t="s">
        <v>200</v>
      </c>
      <c r="F48" s="128"/>
      <c r="G48" s="128"/>
      <c r="H48" s="128"/>
      <c r="I48" s="132"/>
      <c r="J48" s="132"/>
      <c r="K48" s="132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38"/>
      <c r="X48" s="121"/>
    </row>
    <row r="49" spans="1:24" s="109" customFormat="1" ht="30" customHeight="1">
      <c r="A49" s="125" t="s">
        <v>246</v>
      </c>
      <c r="B49" s="126" t="s">
        <v>229</v>
      </c>
      <c r="C49" s="126" t="s">
        <v>211</v>
      </c>
      <c r="D49" s="126" t="s">
        <v>198</v>
      </c>
      <c r="E49" s="131" t="s">
        <v>247</v>
      </c>
      <c r="F49" s="129">
        <f>SUM(G49,H49)</f>
        <v>43894.6</v>
      </c>
      <c r="G49" s="129">
        <v>12013.4</v>
      </c>
      <c r="H49" s="129">
        <v>31881.2</v>
      </c>
      <c r="I49" s="132">
        <v>65560.5</v>
      </c>
      <c r="J49" s="132">
        <v>10560.5</v>
      </c>
      <c r="K49" s="132">
        <v>55000</v>
      </c>
      <c r="L49" s="119">
        <v>84000</v>
      </c>
      <c r="M49" s="119">
        <v>11000</v>
      </c>
      <c r="N49" s="119">
        <v>73000</v>
      </c>
      <c r="O49" s="119">
        <f>SUM(L49-I49)</f>
        <v>18439.5</v>
      </c>
      <c r="P49" s="119">
        <f>SUM(M49-J49)</f>
        <v>439.5</v>
      </c>
      <c r="Q49" s="119">
        <f>SUM(N49-K49)</f>
        <v>18000</v>
      </c>
      <c r="R49" s="119">
        <v>87000</v>
      </c>
      <c r="S49" s="119">
        <v>14000</v>
      </c>
      <c r="T49" s="119">
        <v>73000</v>
      </c>
      <c r="U49" s="119">
        <v>93000</v>
      </c>
      <c r="V49" s="119">
        <v>16000</v>
      </c>
      <c r="W49" s="119">
        <v>77000</v>
      </c>
      <c r="X49" s="121"/>
    </row>
    <row r="50" spans="1:24" s="109" customFormat="1" ht="38.25" customHeight="1">
      <c r="A50" s="125" t="s">
        <v>248</v>
      </c>
      <c r="B50" s="126" t="s">
        <v>229</v>
      </c>
      <c r="C50" s="126" t="s">
        <v>211</v>
      </c>
      <c r="D50" s="126" t="s">
        <v>211</v>
      </c>
      <c r="E50" s="131" t="s">
        <v>249</v>
      </c>
      <c r="F50" s="128"/>
      <c r="G50" s="128"/>
      <c r="H50" s="128"/>
      <c r="I50" s="128"/>
      <c r="J50" s="128"/>
      <c r="K50" s="128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24"/>
      <c r="X50" s="121"/>
    </row>
    <row r="51" spans="1:24" s="109" customFormat="1" ht="26.25" customHeight="1">
      <c r="A51" s="125" t="s">
        <v>250</v>
      </c>
      <c r="B51" s="126" t="s">
        <v>229</v>
      </c>
      <c r="C51" s="126" t="s">
        <v>251</v>
      </c>
      <c r="D51" s="107" t="s">
        <v>195</v>
      </c>
      <c r="E51" s="107" t="s">
        <v>252</v>
      </c>
      <c r="F51" s="134"/>
      <c r="G51" s="134"/>
      <c r="H51" s="134"/>
      <c r="I51" s="134"/>
      <c r="J51" s="134"/>
      <c r="K51" s="134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38"/>
      <c r="X51" s="121"/>
    </row>
    <row r="52" spans="1:24" s="109" customFormat="1" ht="12.75" customHeight="1">
      <c r="A52" s="125"/>
      <c r="B52" s="126"/>
      <c r="C52" s="126"/>
      <c r="D52" s="126"/>
      <c r="E52" s="127" t="s">
        <v>200</v>
      </c>
      <c r="F52" s="128"/>
      <c r="G52" s="128"/>
      <c r="H52" s="128"/>
      <c r="I52" s="128"/>
      <c r="J52" s="128"/>
      <c r="K52" s="128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24"/>
      <c r="X52" s="121"/>
    </row>
    <row r="53" spans="1:24" s="109" customFormat="1" ht="14.25" customHeight="1">
      <c r="A53" s="125" t="s">
        <v>253</v>
      </c>
      <c r="B53" s="126" t="s">
        <v>229</v>
      </c>
      <c r="C53" s="126" t="s">
        <v>251</v>
      </c>
      <c r="D53" s="126" t="s">
        <v>204</v>
      </c>
      <c r="E53" s="127" t="s">
        <v>254</v>
      </c>
      <c r="F53" s="128"/>
      <c r="G53" s="128"/>
      <c r="H53" s="128"/>
      <c r="I53" s="128"/>
      <c r="J53" s="128"/>
      <c r="K53" s="128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24"/>
      <c r="X53" s="121"/>
    </row>
    <row r="54" spans="1:24" s="109" customFormat="1" ht="45" customHeight="1">
      <c r="A54" s="125" t="s">
        <v>255</v>
      </c>
      <c r="B54" s="126" t="s">
        <v>229</v>
      </c>
      <c r="C54" s="126" t="s">
        <v>256</v>
      </c>
      <c r="D54" s="126" t="s">
        <v>195</v>
      </c>
      <c r="E54" s="107" t="s">
        <v>257</v>
      </c>
      <c r="F54" s="278">
        <f>SUM(G54,H54)</f>
        <v>-30410</v>
      </c>
      <c r="G54" s="278">
        <v>0</v>
      </c>
      <c r="H54" s="278">
        <v>-30410</v>
      </c>
      <c r="I54" s="118">
        <v>-275000</v>
      </c>
      <c r="J54" s="117">
        <v>0</v>
      </c>
      <c r="K54" s="118">
        <v>-275000</v>
      </c>
      <c r="L54" s="283" t="s">
        <v>762</v>
      </c>
      <c r="M54" s="120">
        <v>0</v>
      </c>
      <c r="N54" s="283" t="s">
        <v>762</v>
      </c>
      <c r="O54" s="120">
        <f>SUM(L54-I54)</f>
        <v>213000</v>
      </c>
      <c r="P54" s="120">
        <f>SUM(M54-J54)</f>
        <v>0</v>
      </c>
      <c r="Q54" s="120">
        <f>SUM(N54-K54)</f>
        <v>213000</v>
      </c>
      <c r="R54" s="283" t="s">
        <v>750</v>
      </c>
      <c r="S54" s="120">
        <v>0</v>
      </c>
      <c r="T54" s="283" t="s">
        <v>750</v>
      </c>
      <c r="U54" s="283" t="s">
        <v>755</v>
      </c>
      <c r="V54" s="120">
        <v>0</v>
      </c>
      <c r="W54" s="283" t="s">
        <v>755</v>
      </c>
      <c r="X54" s="121"/>
    </row>
    <row r="55" spans="1:24" s="109" customFormat="1" ht="12.75" customHeight="1">
      <c r="A55" s="125"/>
      <c r="B55" s="126"/>
      <c r="C55" s="126"/>
      <c r="D55" s="126"/>
      <c r="E55" s="127" t="s">
        <v>200</v>
      </c>
      <c r="F55" s="128"/>
      <c r="G55" s="128"/>
      <c r="H55" s="128"/>
      <c r="I55" s="128"/>
      <c r="J55" s="128"/>
      <c r="K55" s="128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38"/>
      <c r="X55" s="121"/>
    </row>
    <row r="56" spans="1:24" s="109" customFormat="1" ht="35.25" customHeight="1">
      <c r="A56" s="125" t="s">
        <v>258</v>
      </c>
      <c r="B56" s="126" t="s">
        <v>229</v>
      </c>
      <c r="C56" s="126" t="s">
        <v>256</v>
      </c>
      <c r="D56" s="126" t="s">
        <v>198</v>
      </c>
      <c r="E56" s="127" t="s">
        <v>257</v>
      </c>
      <c r="F56" s="129">
        <f>SUM(G56,H56)</f>
        <v>-30410</v>
      </c>
      <c r="G56" s="129">
        <v>0</v>
      </c>
      <c r="H56" s="129">
        <v>-30410</v>
      </c>
      <c r="I56" s="132">
        <v>-275000</v>
      </c>
      <c r="J56" s="128">
        <v>0</v>
      </c>
      <c r="K56" s="132">
        <v>-275000</v>
      </c>
      <c r="L56" s="140" t="s">
        <v>762</v>
      </c>
      <c r="M56" s="119">
        <v>0</v>
      </c>
      <c r="N56" s="140" t="s">
        <v>762</v>
      </c>
      <c r="O56" s="119">
        <f aca="true" t="shared" si="2" ref="O56:Q57">SUM(L56-I56)</f>
        <v>213000</v>
      </c>
      <c r="P56" s="119">
        <f t="shared" si="2"/>
        <v>0</v>
      </c>
      <c r="Q56" s="119">
        <f t="shared" si="2"/>
        <v>213000</v>
      </c>
      <c r="R56" s="140" t="s">
        <v>750</v>
      </c>
      <c r="S56" s="119">
        <v>0</v>
      </c>
      <c r="T56" s="140" t="s">
        <v>750</v>
      </c>
      <c r="U56" s="140" t="s">
        <v>755</v>
      </c>
      <c r="V56" s="119">
        <v>0</v>
      </c>
      <c r="W56" s="140" t="s">
        <v>755</v>
      </c>
      <c r="X56" s="121"/>
    </row>
    <row r="57" spans="1:24" s="109" customFormat="1" ht="36.75" customHeight="1">
      <c r="A57" s="125" t="s">
        <v>259</v>
      </c>
      <c r="B57" s="126" t="s">
        <v>260</v>
      </c>
      <c r="C57" s="126" t="s">
        <v>195</v>
      </c>
      <c r="D57" s="126" t="s">
        <v>195</v>
      </c>
      <c r="E57" s="107" t="s">
        <v>261</v>
      </c>
      <c r="F57" s="278">
        <v>74975.7</v>
      </c>
      <c r="G57" s="278">
        <v>74975.7</v>
      </c>
      <c r="H57" s="120">
        <v>0</v>
      </c>
      <c r="I57" s="135">
        <v>92420</v>
      </c>
      <c r="J57" s="135">
        <v>82420</v>
      </c>
      <c r="K57" s="135">
        <v>10000</v>
      </c>
      <c r="L57" s="120">
        <v>117900</v>
      </c>
      <c r="M57" s="120">
        <v>103900</v>
      </c>
      <c r="N57" s="120">
        <v>14000</v>
      </c>
      <c r="O57" s="120">
        <f t="shared" si="2"/>
        <v>25480</v>
      </c>
      <c r="P57" s="120">
        <f t="shared" si="2"/>
        <v>21480</v>
      </c>
      <c r="Q57" s="120">
        <f t="shared" si="2"/>
        <v>4000</v>
      </c>
      <c r="R57" s="120">
        <v>124485</v>
      </c>
      <c r="S57" s="120">
        <v>124485</v>
      </c>
      <c r="T57" s="120">
        <v>0</v>
      </c>
      <c r="U57" s="120">
        <v>137330</v>
      </c>
      <c r="V57" s="120">
        <f>SUM(U57)</f>
        <v>137330</v>
      </c>
      <c r="W57" s="120">
        <v>0</v>
      </c>
      <c r="X57" s="121"/>
    </row>
    <row r="58" spans="1:24" s="109" customFormat="1" ht="12.75" customHeight="1">
      <c r="A58" s="125"/>
      <c r="B58" s="126"/>
      <c r="C58" s="126"/>
      <c r="D58" s="126"/>
      <c r="E58" s="127" t="s">
        <v>5</v>
      </c>
      <c r="F58" s="128"/>
      <c r="G58" s="128"/>
      <c r="H58" s="128"/>
      <c r="I58" s="128"/>
      <c r="J58" s="128"/>
      <c r="K58" s="128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38"/>
      <c r="X58" s="121"/>
    </row>
    <row r="59" spans="1:256" s="122" customFormat="1" ht="27.75" customHeight="1">
      <c r="A59" s="110" t="s">
        <v>262</v>
      </c>
      <c r="B59" s="111" t="s">
        <v>260</v>
      </c>
      <c r="C59" s="111" t="s">
        <v>198</v>
      </c>
      <c r="D59" s="111" t="s">
        <v>195</v>
      </c>
      <c r="E59" s="107" t="s">
        <v>263</v>
      </c>
      <c r="F59" s="278">
        <f>SUM(G59,H59)</f>
        <v>73629.7</v>
      </c>
      <c r="G59" s="278">
        <v>73629.7</v>
      </c>
      <c r="H59" s="120">
        <v>0</v>
      </c>
      <c r="I59" s="135">
        <v>92420</v>
      </c>
      <c r="J59" s="135">
        <v>82420</v>
      </c>
      <c r="K59" s="135">
        <v>10000</v>
      </c>
      <c r="L59" s="120">
        <v>117900</v>
      </c>
      <c r="M59" s="120">
        <v>103900</v>
      </c>
      <c r="N59" s="120">
        <v>14000</v>
      </c>
      <c r="O59" s="120">
        <f>SUM(L59-I59)</f>
        <v>25480</v>
      </c>
      <c r="P59" s="120">
        <f>SUM(M59-J59)</f>
        <v>21480</v>
      </c>
      <c r="Q59" s="120">
        <f>SUM(N59-K59)</f>
        <v>4000</v>
      </c>
      <c r="R59" s="120">
        <v>124485</v>
      </c>
      <c r="S59" s="120">
        <v>124485</v>
      </c>
      <c r="T59" s="120">
        <v>0</v>
      </c>
      <c r="U59" s="120">
        <v>137330</v>
      </c>
      <c r="V59" s="120">
        <f>SUM(U59)</f>
        <v>137330</v>
      </c>
      <c r="W59" s="120">
        <v>0</v>
      </c>
      <c r="X59" s="121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</row>
    <row r="60" spans="1:24" s="109" customFormat="1" ht="12.75" customHeight="1">
      <c r="A60" s="125"/>
      <c r="B60" s="126"/>
      <c r="C60" s="126"/>
      <c r="D60" s="126"/>
      <c r="E60" s="127" t="s">
        <v>200</v>
      </c>
      <c r="F60" s="128"/>
      <c r="G60" s="128"/>
      <c r="H60" s="128"/>
      <c r="I60" s="128"/>
      <c r="J60" s="128"/>
      <c r="K60" s="128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38"/>
      <c r="X60" s="121"/>
    </row>
    <row r="61" spans="1:24" s="109" customFormat="1" ht="12.75" customHeight="1">
      <c r="A61" s="125" t="s">
        <v>264</v>
      </c>
      <c r="B61" s="126" t="s">
        <v>260</v>
      </c>
      <c r="C61" s="126" t="s">
        <v>198</v>
      </c>
      <c r="D61" s="126" t="s">
        <v>198</v>
      </c>
      <c r="E61" s="127" t="s">
        <v>263</v>
      </c>
      <c r="F61" s="129">
        <f>SUM(G61,H61)</f>
        <v>73629.7</v>
      </c>
      <c r="G61" s="129">
        <v>73629.7</v>
      </c>
      <c r="H61" s="119">
        <v>0</v>
      </c>
      <c r="I61" s="139">
        <v>92420</v>
      </c>
      <c r="J61" s="139">
        <v>82420</v>
      </c>
      <c r="K61" s="139">
        <v>10000</v>
      </c>
      <c r="L61" s="119">
        <v>117900</v>
      </c>
      <c r="M61" s="119">
        <v>103900</v>
      </c>
      <c r="N61" s="119">
        <v>14000</v>
      </c>
      <c r="O61" s="119">
        <f>SUM(L61-I61)</f>
        <v>25480</v>
      </c>
      <c r="P61" s="119">
        <f>SUM(M61-J61)</f>
        <v>21480</v>
      </c>
      <c r="Q61" s="119">
        <f>SUM(N61-K61)</f>
        <v>4000</v>
      </c>
      <c r="R61" s="119">
        <v>124485</v>
      </c>
      <c r="S61" s="119">
        <v>124485</v>
      </c>
      <c r="T61" s="119">
        <v>0</v>
      </c>
      <c r="U61" s="119">
        <v>137330</v>
      </c>
      <c r="V61" s="119">
        <f>SUM(U61)</f>
        <v>137330</v>
      </c>
      <c r="W61" s="119">
        <v>0</v>
      </c>
      <c r="X61" s="121"/>
    </row>
    <row r="62" spans="1:256" s="122" customFormat="1" ht="27.75" customHeight="1">
      <c r="A62" s="110" t="s">
        <v>265</v>
      </c>
      <c r="B62" s="111" t="s">
        <v>260</v>
      </c>
      <c r="C62" s="111" t="s">
        <v>222</v>
      </c>
      <c r="D62" s="111" t="s">
        <v>195</v>
      </c>
      <c r="E62" s="107" t="s">
        <v>266</v>
      </c>
      <c r="F62" s="134"/>
      <c r="G62" s="134"/>
      <c r="H62" s="134"/>
      <c r="I62" s="134"/>
      <c r="J62" s="134"/>
      <c r="K62" s="134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24"/>
      <c r="X62" s="121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  <c r="IT62" s="116"/>
      <c r="IU62" s="116"/>
      <c r="IV62" s="116"/>
    </row>
    <row r="63" spans="1:24" s="109" customFormat="1" ht="12.75" customHeight="1">
      <c r="A63" s="125"/>
      <c r="B63" s="126"/>
      <c r="C63" s="126"/>
      <c r="D63" s="126"/>
      <c r="E63" s="127" t="s">
        <v>200</v>
      </c>
      <c r="F63" s="128"/>
      <c r="G63" s="128"/>
      <c r="H63" s="128"/>
      <c r="I63" s="128"/>
      <c r="J63" s="128"/>
      <c r="K63" s="128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38"/>
      <c r="X63" s="121"/>
    </row>
    <row r="64" spans="1:24" s="109" customFormat="1" ht="15.75" customHeight="1">
      <c r="A64" s="125" t="s">
        <v>267</v>
      </c>
      <c r="B64" s="126" t="s">
        <v>260</v>
      </c>
      <c r="C64" s="126" t="s">
        <v>222</v>
      </c>
      <c r="D64" s="126" t="s">
        <v>198</v>
      </c>
      <c r="E64" s="127" t="s">
        <v>266</v>
      </c>
      <c r="F64" s="129">
        <v>994</v>
      </c>
      <c r="G64" s="129">
        <v>994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v>0</v>
      </c>
      <c r="W64" s="119">
        <v>0</v>
      </c>
      <c r="X64" s="121"/>
    </row>
    <row r="65" spans="1:256" s="122" customFormat="1" ht="39.75" customHeight="1">
      <c r="A65" s="110" t="s">
        <v>268</v>
      </c>
      <c r="B65" s="111" t="s">
        <v>260</v>
      </c>
      <c r="C65" s="111" t="s">
        <v>204</v>
      </c>
      <c r="D65" s="111" t="s">
        <v>195</v>
      </c>
      <c r="E65" s="107" t="s">
        <v>269</v>
      </c>
      <c r="F65" s="134"/>
      <c r="G65" s="134"/>
      <c r="H65" s="134"/>
      <c r="I65" s="134"/>
      <c r="J65" s="134"/>
      <c r="K65" s="134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24"/>
      <c r="X65" s="121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  <c r="IS65" s="116"/>
      <c r="IT65" s="116"/>
      <c r="IU65" s="116"/>
      <c r="IV65" s="116"/>
    </row>
    <row r="66" spans="1:24" s="109" customFormat="1" ht="12.75" customHeight="1">
      <c r="A66" s="125"/>
      <c r="B66" s="126"/>
      <c r="C66" s="126"/>
      <c r="D66" s="126"/>
      <c r="E66" s="127" t="s">
        <v>200</v>
      </c>
      <c r="F66" s="128"/>
      <c r="G66" s="128"/>
      <c r="H66" s="128"/>
      <c r="I66" s="128"/>
      <c r="J66" s="128"/>
      <c r="K66" s="128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24"/>
      <c r="X66" s="121"/>
    </row>
    <row r="67" spans="1:24" s="109" customFormat="1" ht="28.5" customHeight="1">
      <c r="A67" s="125" t="s">
        <v>270</v>
      </c>
      <c r="B67" s="126" t="s">
        <v>260</v>
      </c>
      <c r="C67" s="126" t="s">
        <v>204</v>
      </c>
      <c r="D67" s="126" t="s">
        <v>198</v>
      </c>
      <c r="E67" s="127" t="s">
        <v>271</v>
      </c>
      <c r="F67" s="128"/>
      <c r="G67" s="128"/>
      <c r="H67" s="128"/>
      <c r="I67" s="128"/>
      <c r="J67" s="128"/>
      <c r="K67" s="128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24"/>
      <c r="X67" s="121"/>
    </row>
    <row r="68" spans="1:256" s="122" customFormat="1" ht="39.75" customHeight="1">
      <c r="A68" s="110" t="s">
        <v>272</v>
      </c>
      <c r="B68" s="111" t="s">
        <v>260</v>
      </c>
      <c r="C68" s="111" t="s">
        <v>215</v>
      </c>
      <c r="D68" s="111" t="s">
        <v>195</v>
      </c>
      <c r="E68" s="107" t="s">
        <v>273</v>
      </c>
      <c r="F68" s="134"/>
      <c r="G68" s="134"/>
      <c r="H68" s="134"/>
      <c r="I68" s="134"/>
      <c r="J68" s="134"/>
      <c r="K68" s="134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24"/>
      <c r="X68" s="121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</row>
    <row r="69" spans="1:24" s="109" customFormat="1" ht="12.75" customHeight="1">
      <c r="A69" s="125"/>
      <c r="B69" s="126"/>
      <c r="C69" s="126"/>
      <c r="D69" s="126"/>
      <c r="E69" s="127" t="s">
        <v>200</v>
      </c>
      <c r="F69" s="128"/>
      <c r="G69" s="128"/>
      <c r="H69" s="128"/>
      <c r="I69" s="128"/>
      <c r="J69" s="128"/>
      <c r="K69" s="128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24"/>
      <c r="X69" s="121"/>
    </row>
    <row r="70" spans="1:24" s="109" customFormat="1" ht="29.25" customHeight="1">
      <c r="A70" s="125" t="s">
        <v>274</v>
      </c>
      <c r="B70" s="126" t="s">
        <v>260</v>
      </c>
      <c r="C70" s="126" t="s">
        <v>215</v>
      </c>
      <c r="D70" s="126" t="s">
        <v>198</v>
      </c>
      <c r="E70" s="127" t="s">
        <v>273</v>
      </c>
      <c r="F70" s="132">
        <v>352</v>
      </c>
      <c r="G70" s="132">
        <v>352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21"/>
    </row>
    <row r="71" spans="1:24" s="109" customFormat="1" ht="54" customHeight="1">
      <c r="A71" s="125" t="s">
        <v>275</v>
      </c>
      <c r="B71" s="126" t="s">
        <v>276</v>
      </c>
      <c r="C71" s="126" t="s">
        <v>195</v>
      </c>
      <c r="D71" s="126" t="s">
        <v>195</v>
      </c>
      <c r="E71" s="107" t="s">
        <v>277</v>
      </c>
      <c r="F71" s="284">
        <f>SUM(F73,F76,F79)</f>
        <v>150046.59999999998</v>
      </c>
      <c r="G71" s="284">
        <f>SUM(G73,G76,G79)</f>
        <v>7705.3</v>
      </c>
      <c r="H71" s="284">
        <f>SUM(H73,H76)</f>
        <v>142341.3</v>
      </c>
      <c r="I71" s="285">
        <v>45457.1</v>
      </c>
      <c r="J71" s="285">
        <v>6000</v>
      </c>
      <c r="K71" s="285">
        <v>39457.1</v>
      </c>
      <c r="L71" s="285">
        <v>5000</v>
      </c>
      <c r="M71" s="285">
        <v>5000</v>
      </c>
      <c r="N71" s="285">
        <v>0</v>
      </c>
      <c r="O71" s="286">
        <f>SUM(L71-I71)</f>
        <v>-40457.1</v>
      </c>
      <c r="P71" s="286">
        <f>SUM(M71-J71)</f>
        <v>-1000</v>
      </c>
      <c r="Q71" s="286">
        <f>SUM(N71-K71)</f>
        <v>-39457.1</v>
      </c>
      <c r="R71" s="286">
        <v>7000</v>
      </c>
      <c r="S71" s="286">
        <v>7000</v>
      </c>
      <c r="T71" s="286">
        <v>0</v>
      </c>
      <c r="U71" s="286">
        <v>8000</v>
      </c>
      <c r="V71" s="286">
        <v>8000</v>
      </c>
      <c r="W71" s="286">
        <v>0</v>
      </c>
      <c r="X71" s="287"/>
    </row>
    <row r="72" spans="1:24" s="109" customFormat="1" ht="12.75" customHeight="1">
      <c r="A72" s="125"/>
      <c r="B72" s="126"/>
      <c r="C72" s="126"/>
      <c r="D72" s="126"/>
      <c r="E72" s="127" t="s">
        <v>5</v>
      </c>
      <c r="F72" s="128"/>
      <c r="G72" s="128"/>
      <c r="H72" s="128"/>
      <c r="I72" s="128"/>
      <c r="J72" s="128"/>
      <c r="K72" s="128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24"/>
      <c r="X72" s="121"/>
    </row>
    <row r="73" spans="1:256" s="122" customFormat="1" ht="28.5" customHeight="1">
      <c r="A73" s="110" t="s">
        <v>278</v>
      </c>
      <c r="B73" s="111" t="s">
        <v>276</v>
      </c>
      <c r="C73" s="111" t="s">
        <v>198</v>
      </c>
      <c r="D73" s="111" t="s">
        <v>195</v>
      </c>
      <c r="E73" s="133" t="s">
        <v>279</v>
      </c>
      <c r="F73" s="278">
        <f>SUM(G73,H73)</f>
        <v>2990</v>
      </c>
      <c r="G73" s="278">
        <v>2000</v>
      </c>
      <c r="H73" s="278">
        <v>990</v>
      </c>
      <c r="I73" s="135">
        <v>1000</v>
      </c>
      <c r="J73" s="135">
        <v>1000</v>
      </c>
      <c r="K73" s="278">
        <v>0</v>
      </c>
      <c r="L73" s="137">
        <v>2000</v>
      </c>
      <c r="M73" s="137">
        <v>2000</v>
      </c>
      <c r="N73" s="137">
        <v>0</v>
      </c>
      <c r="O73" s="120">
        <f>SUM(L73-I73)</f>
        <v>1000</v>
      </c>
      <c r="P73" s="120">
        <f>SUM(M73-J73)</f>
        <v>1000</v>
      </c>
      <c r="Q73" s="120">
        <f>SUM(N73-K73)</f>
        <v>0</v>
      </c>
      <c r="R73" s="120">
        <v>3000</v>
      </c>
      <c r="S73" s="120">
        <v>3000</v>
      </c>
      <c r="T73" s="120">
        <v>0</v>
      </c>
      <c r="U73" s="120">
        <v>4000</v>
      </c>
      <c r="V73" s="120">
        <v>4000</v>
      </c>
      <c r="W73" s="120">
        <v>0</v>
      </c>
      <c r="X73" s="121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16"/>
      <c r="GE73" s="116"/>
      <c r="GF73" s="116"/>
      <c r="GG73" s="116"/>
      <c r="GH73" s="116"/>
      <c r="GI73" s="116"/>
      <c r="GJ73" s="116"/>
      <c r="GK73" s="116"/>
      <c r="GL73" s="116"/>
      <c r="GM73" s="116"/>
      <c r="GN73" s="116"/>
      <c r="GO73" s="116"/>
      <c r="GP73" s="116"/>
      <c r="GQ73" s="116"/>
      <c r="GR73" s="116"/>
      <c r="GS73" s="116"/>
      <c r="GT73" s="116"/>
      <c r="GU73" s="116"/>
      <c r="GV73" s="116"/>
      <c r="GW73" s="116"/>
      <c r="GX73" s="116"/>
      <c r="GY73" s="116"/>
      <c r="GZ73" s="116"/>
      <c r="HA73" s="116"/>
      <c r="HB73" s="116"/>
      <c r="HC73" s="116"/>
      <c r="HD73" s="116"/>
      <c r="HE73" s="116"/>
      <c r="HF73" s="116"/>
      <c r="HG73" s="116"/>
      <c r="HH73" s="116"/>
      <c r="HI73" s="116"/>
      <c r="HJ73" s="116"/>
      <c r="HK73" s="116"/>
      <c r="HL73" s="116"/>
      <c r="HM73" s="116"/>
      <c r="HN73" s="116"/>
      <c r="HO73" s="116"/>
      <c r="HP73" s="116"/>
      <c r="HQ73" s="116"/>
      <c r="HR73" s="116"/>
      <c r="HS73" s="116"/>
      <c r="HT73" s="116"/>
      <c r="HU73" s="116"/>
      <c r="HV73" s="116"/>
      <c r="HW73" s="116"/>
      <c r="HX73" s="116"/>
      <c r="HY73" s="116"/>
      <c r="HZ73" s="116"/>
      <c r="IA73" s="116"/>
      <c r="IB73" s="116"/>
      <c r="IC73" s="116"/>
      <c r="ID73" s="116"/>
      <c r="IE73" s="116"/>
      <c r="IF73" s="116"/>
      <c r="IG73" s="116"/>
      <c r="IH73" s="116"/>
      <c r="II73" s="116"/>
      <c r="IJ73" s="116"/>
      <c r="IK73" s="116"/>
      <c r="IL73" s="116"/>
      <c r="IM73" s="116"/>
      <c r="IN73" s="116"/>
      <c r="IO73" s="116"/>
      <c r="IP73" s="116"/>
      <c r="IQ73" s="116"/>
      <c r="IR73" s="116"/>
      <c r="IS73" s="116"/>
      <c r="IT73" s="116"/>
      <c r="IU73" s="116"/>
      <c r="IV73" s="116"/>
    </row>
    <row r="74" spans="1:24" s="109" customFormat="1" ht="12.75" customHeight="1">
      <c r="A74" s="125"/>
      <c r="B74" s="126"/>
      <c r="C74" s="126"/>
      <c r="D74" s="126"/>
      <c r="E74" s="127" t="s">
        <v>200</v>
      </c>
      <c r="F74" s="128"/>
      <c r="G74" s="128"/>
      <c r="H74" s="128"/>
      <c r="I74" s="128"/>
      <c r="J74" s="128"/>
      <c r="K74" s="128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4"/>
      <c r="X74" s="121"/>
    </row>
    <row r="75" spans="1:24" s="109" customFormat="1" ht="21.75" customHeight="1">
      <c r="A75" s="125" t="s">
        <v>280</v>
      </c>
      <c r="B75" s="126" t="s">
        <v>276</v>
      </c>
      <c r="C75" s="126" t="s">
        <v>198</v>
      </c>
      <c r="D75" s="126" t="s">
        <v>198</v>
      </c>
      <c r="E75" s="127" t="s">
        <v>279</v>
      </c>
      <c r="F75" s="129">
        <f>SUM(G75,H75)</f>
        <v>2990</v>
      </c>
      <c r="G75" s="129">
        <v>2000</v>
      </c>
      <c r="H75" s="129">
        <v>990</v>
      </c>
      <c r="I75" s="132">
        <v>1000</v>
      </c>
      <c r="J75" s="132">
        <v>1000</v>
      </c>
      <c r="K75" s="129">
        <v>0</v>
      </c>
      <c r="L75" s="282">
        <v>2000</v>
      </c>
      <c r="M75" s="282">
        <v>2000</v>
      </c>
      <c r="N75" s="282">
        <v>0</v>
      </c>
      <c r="O75" s="119">
        <f>SUM(L75-I75)</f>
        <v>1000</v>
      </c>
      <c r="P75" s="119">
        <f>SUM(M75-J75)</f>
        <v>1000</v>
      </c>
      <c r="Q75" s="119">
        <f>SUM(N75-K75)</f>
        <v>0</v>
      </c>
      <c r="R75" s="119">
        <v>3000</v>
      </c>
      <c r="S75" s="119">
        <v>3000</v>
      </c>
      <c r="T75" s="119">
        <v>0</v>
      </c>
      <c r="U75" s="119">
        <v>4000</v>
      </c>
      <c r="V75" s="119">
        <v>4000</v>
      </c>
      <c r="W75" s="119">
        <v>0</v>
      </c>
      <c r="X75" s="121"/>
    </row>
    <row r="76" spans="1:24" s="109" customFormat="1" ht="24" customHeight="1">
      <c r="A76" s="125">
        <v>2630</v>
      </c>
      <c r="B76" s="141" t="s">
        <v>215</v>
      </c>
      <c r="C76" s="141" t="s">
        <v>204</v>
      </c>
      <c r="D76" s="141" t="s">
        <v>195</v>
      </c>
      <c r="E76" s="142" t="s">
        <v>733</v>
      </c>
      <c r="F76" s="129">
        <f>SUM(G76,H76)</f>
        <v>145144.59999999998</v>
      </c>
      <c r="G76" s="129">
        <v>3793.3</v>
      </c>
      <c r="H76" s="129">
        <v>141351.3</v>
      </c>
      <c r="I76" s="132">
        <v>2000</v>
      </c>
      <c r="J76" s="132">
        <v>2000</v>
      </c>
      <c r="K76" s="129">
        <v>13457.1</v>
      </c>
      <c r="L76" s="129">
        <v>0</v>
      </c>
      <c r="M76" s="129">
        <v>0</v>
      </c>
      <c r="N76" s="129">
        <v>0</v>
      </c>
      <c r="O76" s="129">
        <v>0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19"/>
      <c r="W76" s="124"/>
      <c r="X76" s="121"/>
    </row>
    <row r="77" spans="1:24" s="109" customFormat="1" ht="18" customHeight="1">
      <c r="A77" s="125"/>
      <c r="B77" s="141"/>
      <c r="C77" s="141"/>
      <c r="D77" s="141"/>
      <c r="E77" s="142" t="s">
        <v>734</v>
      </c>
      <c r="F77" s="129"/>
      <c r="G77" s="129"/>
      <c r="H77" s="143"/>
      <c r="I77" s="132"/>
      <c r="J77" s="132"/>
      <c r="K77" s="128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4"/>
      <c r="X77" s="121"/>
    </row>
    <row r="78" spans="1:24" s="109" customFormat="1" ht="22.5" customHeight="1">
      <c r="A78" s="125">
        <v>2631</v>
      </c>
      <c r="B78" s="141" t="s">
        <v>215</v>
      </c>
      <c r="C78" s="141" t="s">
        <v>204</v>
      </c>
      <c r="D78" s="141" t="s">
        <v>198</v>
      </c>
      <c r="E78" s="142" t="s">
        <v>733</v>
      </c>
      <c r="F78" s="129">
        <f>SUM(G78,H78)</f>
        <v>145144.59999999998</v>
      </c>
      <c r="G78" s="129">
        <v>3793.3</v>
      </c>
      <c r="H78" s="129">
        <v>141351.3</v>
      </c>
      <c r="I78" s="132">
        <v>2000</v>
      </c>
      <c r="J78" s="132">
        <v>2000</v>
      </c>
      <c r="K78" s="129">
        <v>13457.1</v>
      </c>
      <c r="L78" s="129">
        <v>0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19"/>
      <c r="W78" s="124"/>
      <c r="X78" s="121"/>
    </row>
    <row r="79" spans="1:256" s="122" customFormat="1" ht="32.25" customHeight="1">
      <c r="A79" s="110" t="s">
        <v>281</v>
      </c>
      <c r="B79" s="111" t="s">
        <v>276</v>
      </c>
      <c r="C79" s="111" t="s">
        <v>238</v>
      </c>
      <c r="D79" s="111" t="s">
        <v>195</v>
      </c>
      <c r="E79" s="107" t="s">
        <v>282</v>
      </c>
      <c r="F79" s="278">
        <f>SUM(G79,H79)</f>
        <v>1912</v>
      </c>
      <c r="G79" s="278">
        <v>1912</v>
      </c>
      <c r="H79" s="134"/>
      <c r="I79" s="118">
        <v>3000</v>
      </c>
      <c r="J79" s="118">
        <v>3000</v>
      </c>
      <c r="K79" s="278">
        <v>0</v>
      </c>
      <c r="L79" s="137">
        <v>3000</v>
      </c>
      <c r="M79" s="137">
        <v>3000</v>
      </c>
      <c r="N79" s="137">
        <v>0</v>
      </c>
      <c r="O79" s="120">
        <f>SUM(L79-I79)</f>
        <v>0</v>
      </c>
      <c r="P79" s="120">
        <f>SUM(M79-J79)</f>
        <v>0</v>
      </c>
      <c r="Q79" s="120">
        <f>SUM(N79-K79)</f>
        <v>0</v>
      </c>
      <c r="R79" s="120">
        <v>4000</v>
      </c>
      <c r="S79" s="120">
        <v>4000</v>
      </c>
      <c r="T79" s="120">
        <v>0</v>
      </c>
      <c r="U79" s="120">
        <v>4000</v>
      </c>
      <c r="V79" s="120">
        <v>4000</v>
      </c>
      <c r="W79" s="120">
        <v>0</v>
      </c>
      <c r="X79" s="121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  <c r="HQ79" s="116"/>
      <c r="HR79" s="116"/>
      <c r="HS79" s="116"/>
      <c r="HT79" s="116"/>
      <c r="HU79" s="116"/>
      <c r="HV79" s="116"/>
      <c r="HW79" s="116"/>
      <c r="HX79" s="116"/>
      <c r="HY79" s="116"/>
      <c r="HZ79" s="116"/>
      <c r="IA79" s="116"/>
      <c r="IB79" s="116"/>
      <c r="IC79" s="116"/>
      <c r="ID79" s="116"/>
      <c r="IE79" s="116"/>
      <c r="IF79" s="116"/>
      <c r="IG79" s="116"/>
      <c r="IH79" s="116"/>
      <c r="II79" s="116"/>
      <c r="IJ79" s="116"/>
      <c r="IK79" s="116"/>
      <c r="IL79" s="116"/>
      <c r="IM79" s="116"/>
      <c r="IN79" s="116"/>
      <c r="IO79" s="116"/>
      <c r="IP79" s="116"/>
      <c r="IQ79" s="116"/>
      <c r="IR79" s="116"/>
      <c r="IS79" s="116"/>
      <c r="IT79" s="116"/>
      <c r="IU79" s="116"/>
      <c r="IV79" s="116"/>
    </row>
    <row r="80" spans="1:24" s="109" customFormat="1" ht="12.75" customHeight="1">
      <c r="A80" s="125"/>
      <c r="B80" s="126"/>
      <c r="C80" s="126"/>
      <c r="D80" s="126"/>
      <c r="E80" s="127" t="s">
        <v>200</v>
      </c>
      <c r="F80" s="128"/>
      <c r="G80" s="128"/>
      <c r="H80" s="128"/>
      <c r="I80" s="128"/>
      <c r="J80" s="128"/>
      <c r="K80" s="12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4"/>
      <c r="X80" s="121"/>
    </row>
    <row r="81" spans="1:24" s="109" customFormat="1" ht="19.5" customHeight="1">
      <c r="A81" s="125" t="s">
        <v>283</v>
      </c>
      <c r="B81" s="126" t="s">
        <v>276</v>
      </c>
      <c r="C81" s="126" t="s">
        <v>238</v>
      </c>
      <c r="D81" s="126" t="s">
        <v>198</v>
      </c>
      <c r="E81" s="127" t="s">
        <v>282</v>
      </c>
      <c r="F81" s="129">
        <f>SUM(G81,H81)</f>
        <v>1912</v>
      </c>
      <c r="G81" s="129">
        <v>1912</v>
      </c>
      <c r="H81" s="128"/>
      <c r="I81" s="132">
        <v>3000</v>
      </c>
      <c r="J81" s="132">
        <v>3000</v>
      </c>
      <c r="K81" s="129">
        <v>0</v>
      </c>
      <c r="L81" s="282">
        <v>3000</v>
      </c>
      <c r="M81" s="282">
        <v>3000</v>
      </c>
      <c r="N81" s="282">
        <v>0</v>
      </c>
      <c r="O81" s="119">
        <f aca="true" t="shared" si="3" ref="O81:Q82">SUM(L81-I81)</f>
        <v>0</v>
      </c>
      <c r="P81" s="119">
        <f t="shared" si="3"/>
        <v>0</v>
      </c>
      <c r="Q81" s="119">
        <f t="shared" si="3"/>
        <v>0</v>
      </c>
      <c r="R81" s="119">
        <v>4000</v>
      </c>
      <c r="S81" s="119">
        <v>4000</v>
      </c>
      <c r="T81" s="119">
        <v>0</v>
      </c>
      <c r="U81" s="119">
        <v>4000</v>
      </c>
      <c r="V81" s="119">
        <v>4000</v>
      </c>
      <c r="W81" s="119">
        <v>0</v>
      </c>
      <c r="X81" s="121"/>
    </row>
    <row r="82" spans="1:256" s="122" customFormat="1" ht="75" customHeight="1">
      <c r="A82" s="110" t="s">
        <v>284</v>
      </c>
      <c r="B82" s="111" t="s">
        <v>276</v>
      </c>
      <c r="C82" s="111" t="s">
        <v>211</v>
      </c>
      <c r="D82" s="107" t="s">
        <v>195</v>
      </c>
      <c r="E82" s="107" t="s">
        <v>285</v>
      </c>
      <c r="F82" s="129">
        <v>0</v>
      </c>
      <c r="G82" s="129">
        <v>0</v>
      </c>
      <c r="H82" s="129">
        <v>0</v>
      </c>
      <c r="I82" s="132">
        <v>26000</v>
      </c>
      <c r="J82" s="132">
        <v>0</v>
      </c>
      <c r="K82" s="132">
        <v>26000</v>
      </c>
      <c r="L82" s="119">
        <v>0</v>
      </c>
      <c r="M82" s="119">
        <f>SUM(J82-G82)</f>
        <v>0</v>
      </c>
      <c r="N82" s="119">
        <f>SUM(K82-H82)</f>
        <v>26000</v>
      </c>
      <c r="O82" s="119">
        <f t="shared" si="3"/>
        <v>-26000</v>
      </c>
      <c r="P82" s="119">
        <f t="shared" si="3"/>
        <v>0</v>
      </c>
      <c r="Q82" s="119">
        <f t="shared" si="3"/>
        <v>0</v>
      </c>
      <c r="R82" s="119">
        <v>0</v>
      </c>
      <c r="S82" s="119">
        <f>SUM(P82-M82)</f>
        <v>0</v>
      </c>
      <c r="T82" s="119">
        <v>0</v>
      </c>
      <c r="U82" s="119">
        <v>0</v>
      </c>
      <c r="V82" s="119"/>
      <c r="W82" s="124"/>
      <c r="X82" s="121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  <c r="FJ82" s="116"/>
      <c r="FK82" s="116"/>
      <c r="FL82" s="116"/>
      <c r="FM82" s="116"/>
      <c r="FN82" s="116"/>
      <c r="FO82" s="116"/>
      <c r="FP82" s="116"/>
      <c r="FQ82" s="116"/>
      <c r="FR82" s="116"/>
      <c r="FS82" s="116"/>
      <c r="FT82" s="116"/>
      <c r="FU82" s="116"/>
      <c r="FV82" s="116"/>
      <c r="FW82" s="116"/>
      <c r="FX82" s="116"/>
      <c r="FY82" s="116"/>
      <c r="FZ82" s="116"/>
      <c r="GA82" s="116"/>
      <c r="GB82" s="116"/>
      <c r="GC82" s="116"/>
      <c r="GD82" s="116"/>
      <c r="GE82" s="116"/>
      <c r="GF82" s="116"/>
      <c r="GG82" s="116"/>
      <c r="GH82" s="116"/>
      <c r="GI82" s="116"/>
      <c r="GJ82" s="116"/>
      <c r="GK82" s="116"/>
      <c r="GL82" s="116"/>
      <c r="GM82" s="116"/>
      <c r="GN82" s="116"/>
      <c r="GO82" s="116"/>
      <c r="GP82" s="116"/>
      <c r="GQ82" s="116"/>
      <c r="GR82" s="116"/>
      <c r="GS82" s="116"/>
      <c r="GT82" s="116"/>
      <c r="GU82" s="116"/>
      <c r="GV82" s="116"/>
      <c r="GW82" s="116"/>
      <c r="GX82" s="116"/>
      <c r="GY82" s="116"/>
      <c r="GZ82" s="116"/>
      <c r="HA82" s="116"/>
      <c r="HB82" s="116"/>
      <c r="HC82" s="116"/>
      <c r="HD82" s="116"/>
      <c r="HE82" s="116"/>
      <c r="HF82" s="116"/>
      <c r="HG82" s="116"/>
      <c r="HH82" s="116"/>
      <c r="HI82" s="116"/>
      <c r="HJ82" s="116"/>
      <c r="HK82" s="116"/>
      <c r="HL82" s="116"/>
      <c r="HM82" s="116"/>
      <c r="HN82" s="116"/>
      <c r="HO82" s="116"/>
      <c r="HP82" s="116"/>
      <c r="HQ82" s="116"/>
      <c r="HR82" s="116"/>
      <c r="HS82" s="116"/>
      <c r="HT82" s="116"/>
      <c r="HU82" s="116"/>
      <c r="HV82" s="116"/>
      <c r="HW82" s="116"/>
      <c r="HX82" s="116"/>
      <c r="HY82" s="116"/>
      <c r="HZ82" s="116"/>
      <c r="IA82" s="116"/>
      <c r="IB82" s="116"/>
      <c r="IC82" s="116"/>
      <c r="ID82" s="116"/>
      <c r="IE82" s="116"/>
      <c r="IF82" s="116"/>
      <c r="IG82" s="116"/>
      <c r="IH82" s="116"/>
      <c r="II82" s="116"/>
      <c r="IJ82" s="116"/>
      <c r="IK82" s="116"/>
      <c r="IL82" s="116"/>
      <c r="IM82" s="116"/>
      <c r="IN82" s="116"/>
      <c r="IO82" s="116"/>
      <c r="IP82" s="116"/>
      <c r="IQ82" s="116"/>
      <c r="IR82" s="116"/>
      <c r="IS82" s="116"/>
      <c r="IT82" s="116"/>
      <c r="IU82" s="116"/>
      <c r="IV82" s="116"/>
    </row>
    <row r="83" spans="1:24" s="109" customFormat="1" ht="12.75" customHeight="1">
      <c r="A83" s="125"/>
      <c r="B83" s="126"/>
      <c r="C83" s="126"/>
      <c r="D83" s="126"/>
      <c r="E83" s="127" t="s">
        <v>200</v>
      </c>
      <c r="F83" s="128"/>
      <c r="G83" s="128"/>
      <c r="H83" s="128"/>
      <c r="I83" s="128"/>
      <c r="J83" s="128"/>
      <c r="K83" s="128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4"/>
      <c r="X83" s="121"/>
    </row>
    <row r="84" spans="1:24" s="109" customFormat="1" ht="71.25" customHeight="1">
      <c r="A84" s="125" t="s">
        <v>286</v>
      </c>
      <c r="B84" s="126" t="s">
        <v>276</v>
      </c>
      <c r="C84" s="126" t="s">
        <v>211</v>
      </c>
      <c r="D84" s="126" t="s">
        <v>198</v>
      </c>
      <c r="E84" s="131" t="s">
        <v>285</v>
      </c>
      <c r="F84" s="129">
        <v>0</v>
      </c>
      <c r="G84" s="129">
        <v>0</v>
      </c>
      <c r="H84" s="129">
        <v>0</v>
      </c>
      <c r="I84" s="128"/>
      <c r="J84" s="128"/>
      <c r="K84" s="128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24"/>
      <c r="X84" s="121"/>
    </row>
    <row r="85" spans="1:256" s="122" customFormat="1" ht="57.75" customHeight="1">
      <c r="A85" s="110" t="s">
        <v>287</v>
      </c>
      <c r="B85" s="111" t="s">
        <v>276</v>
      </c>
      <c r="C85" s="111" t="s">
        <v>215</v>
      </c>
      <c r="D85" s="111" t="s">
        <v>195</v>
      </c>
      <c r="E85" s="107" t="s">
        <v>288</v>
      </c>
      <c r="F85" s="129">
        <v>0</v>
      </c>
      <c r="G85" s="129">
        <v>0</v>
      </c>
      <c r="H85" s="129">
        <v>0</v>
      </c>
      <c r="I85" s="132">
        <v>26000</v>
      </c>
      <c r="J85" s="132">
        <v>0</v>
      </c>
      <c r="K85" s="132">
        <v>26000</v>
      </c>
      <c r="L85" s="119">
        <v>0</v>
      </c>
      <c r="M85" s="119">
        <f>SUM(J85-G85)</f>
        <v>0</v>
      </c>
      <c r="N85" s="119">
        <f>SUM(K85-H85)</f>
        <v>26000</v>
      </c>
      <c r="O85" s="119">
        <f>SUM(L85-I85)</f>
        <v>-26000</v>
      </c>
      <c r="P85" s="119">
        <f>SUM(M85-J85)</f>
        <v>0</v>
      </c>
      <c r="Q85" s="119">
        <f>SUM(N85-K85)</f>
        <v>0</v>
      </c>
      <c r="R85" s="119">
        <v>0</v>
      </c>
      <c r="S85" s="119">
        <f>SUM(P85-M85)</f>
        <v>0</v>
      </c>
      <c r="T85" s="119">
        <v>0</v>
      </c>
      <c r="U85" s="119">
        <v>0</v>
      </c>
      <c r="V85" s="119">
        <v>0</v>
      </c>
      <c r="W85" s="119">
        <v>0</v>
      </c>
      <c r="X85" s="121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  <c r="FJ85" s="116"/>
      <c r="FK85" s="116"/>
      <c r="FL85" s="116"/>
      <c r="FM85" s="116"/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6"/>
      <c r="GD85" s="116"/>
      <c r="GE85" s="116"/>
      <c r="GF85" s="116"/>
      <c r="GG85" s="116"/>
      <c r="GH85" s="116"/>
      <c r="GI85" s="116"/>
      <c r="GJ85" s="116"/>
      <c r="GK85" s="116"/>
      <c r="GL85" s="116"/>
      <c r="GM85" s="116"/>
      <c r="GN85" s="116"/>
      <c r="GO85" s="116"/>
      <c r="GP85" s="116"/>
      <c r="GQ85" s="116"/>
      <c r="GR85" s="116"/>
      <c r="GS85" s="116"/>
      <c r="GT85" s="116"/>
      <c r="GU85" s="116"/>
      <c r="GV85" s="116"/>
      <c r="GW85" s="116"/>
      <c r="GX85" s="116"/>
      <c r="GY85" s="116"/>
      <c r="GZ85" s="116"/>
      <c r="HA85" s="116"/>
      <c r="HB85" s="116"/>
      <c r="HC85" s="116"/>
      <c r="HD85" s="116"/>
      <c r="HE85" s="116"/>
      <c r="HF85" s="116"/>
      <c r="HG85" s="116"/>
      <c r="HH85" s="116"/>
      <c r="HI85" s="116"/>
      <c r="HJ85" s="116"/>
      <c r="HK85" s="116"/>
      <c r="HL85" s="116"/>
      <c r="HM85" s="116"/>
      <c r="HN85" s="116"/>
      <c r="HO85" s="116"/>
      <c r="HP85" s="116"/>
      <c r="HQ85" s="116"/>
      <c r="HR85" s="116"/>
      <c r="HS85" s="116"/>
      <c r="HT85" s="116"/>
      <c r="HU85" s="116"/>
      <c r="HV85" s="116"/>
      <c r="HW85" s="116"/>
      <c r="HX85" s="116"/>
      <c r="HY85" s="116"/>
      <c r="HZ85" s="116"/>
      <c r="IA85" s="116"/>
      <c r="IB85" s="116"/>
      <c r="IC85" s="116"/>
      <c r="ID85" s="116"/>
      <c r="IE85" s="116"/>
      <c r="IF85" s="116"/>
      <c r="IG85" s="116"/>
      <c r="IH85" s="116"/>
      <c r="II85" s="116"/>
      <c r="IJ85" s="116"/>
      <c r="IK85" s="116"/>
      <c r="IL85" s="116"/>
      <c r="IM85" s="116"/>
      <c r="IN85" s="116"/>
      <c r="IO85" s="116"/>
      <c r="IP85" s="116"/>
      <c r="IQ85" s="116"/>
      <c r="IR85" s="116"/>
      <c r="IS85" s="116"/>
      <c r="IT85" s="116"/>
      <c r="IU85" s="116"/>
      <c r="IV85" s="116"/>
    </row>
    <row r="86" spans="1:24" s="109" customFormat="1" ht="12.75" customHeight="1">
      <c r="A86" s="125"/>
      <c r="B86" s="126"/>
      <c r="C86" s="126"/>
      <c r="D86" s="126"/>
      <c r="E86" s="127" t="s">
        <v>200</v>
      </c>
      <c r="F86" s="128"/>
      <c r="G86" s="128"/>
      <c r="H86" s="128"/>
      <c r="I86" s="128"/>
      <c r="J86" s="128"/>
      <c r="K86" s="128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24"/>
      <c r="X86" s="121"/>
    </row>
    <row r="87" spans="1:24" s="109" customFormat="1" ht="54" customHeight="1">
      <c r="A87" s="125" t="s">
        <v>289</v>
      </c>
      <c r="B87" s="126" t="s">
        <v>276</v>
      </c>
      <c r="C87" s="126" t="s">
        <v>215</v>
      </c>
      <c r="D87" s="126" t="s">
        <v>198</v>
      </c>
      <c r="E87" s="131" t="s">
        <v>288</v>
      </c>
      <c r="F87" s="129">
        <v>0</v>
      </c>
      <c r="G87" s="129">
        <v>0</v>
      </c>
      <c r="H87" s="129">
        <v>0</v>
      </c>
      <c r="I87" s="132">
        <v>26000</v>
      </c>
      <c r="J87" s="132">
        <v>0</v>
      </c>
      <c r="K87" s="132">
        <v>26000</v>
      </c>
      <c r="L87" s="119">
        <v>0</v>
      </c>
      <c r="M87" s="119">
        <f>SUM(J87-G87)</f>
        <v>0</v>
      </c>
      <c r="N87" s="119">
        <f>SUM(K87-H87)</f>
        <v>26000</v>
      </c>
      <c r="O87" s="119">
        <f>SUM(L87-I87)</f>
        <v>-26000</v>
      </c>
      <c r="P87" s="119">
        <f>SUM(M87-J87)</f>
        <v>0</v>
      </c>
      <c r="Q87" s="119">
        <f>SUM(N87-K87)</f>
        <v>0</v>
      </c>
      <c r="R87" s="119">
        <v>0</v>
      </c>
      <c r="S87" s="119">
        <v>0</v>
      </c>
      <c r="T87" s="119">
        <v>0</v>
      </c>
      <c r="U87" s="119">
        <v>0</v>
      </c>
      <c r="V87" s="119">
        <v>0</v>
      </c>
      <c r="W87" s="119">
        <v>0</v>
      </c>
      <c r="X87" s="121"/>
    </row>
    <row r="88" spans="1:24" s="109" customFormat="1" ht="22.5" customHeight="1">
      <c r="A88" s="125" t="s">
        <v>290</v>
      </c>
      <c r="B88" s="126" t="s">
        <v>291</v>
      </c>
      <c r="C88" s="126" t="s">
        <v>195</v>
      </c>
      <c r="D88" s="126" t="s">
        <v>195</v>
      </c>
      <c r="E88" s="107" t="s">
        <v>292</v>
      </c>
      <c r="F88" s="284">
        <f>SUM(F90)</f>
        <v>56950</v>
      </c>
      <c r="G88" s="284">
        <f>SUM(G90)</f>
        <v>1000</v>
      </c>
      <c r="H88" s="288">
        <v>55950</v>
      </c>
      <c r="I88" s="289">
        <v>17490</v>
      </c>
      <c r="J88" s="289">
        <v>0</v>
      </c>
      <c r="K88" s="289">
        <v>17490</v>
      </c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90"/>
      <c r="X88" s="287"/>
    </row>
    <row r="89" spans="1:24" s="109" customFormat="1" ht="12.75" customHeight="1">
      <c r="A89" s="125"/>
      <c r="B89" s="126"/>
      <c r="C89" s="126"/>
      <c r="D89" s="126"/>
      <c r="E89" s="127" t="s">
        <v>5</v>
      </c>
      <c r="F89" s="128"/>
      <c r="G89" s="128"/>
      <c r="H89" s="128"/>
      <c r="I89" s="128"/>
      <c r="J89" s="128"/>
      <c r="K89" s="128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24"/>
      <c r="X89" s="121"/>
    </row>
    <row r="90" spans="1:256" s="122" customFormat="1" ht="42" customHeight="1">
      <c r="A90" s="110">
        <v>2720</v>
      </c>
      <c r="B90" s="111" t="s">
        <v>291</v>
      </c>
      <c r="C90" s="111">
        <v>2</v>
      </c>
      <c r="D90" s="111" t="s">
        <v>195</v>
      </c>
      <c r="E90" s="142" t="s">
        <v>735</v>
      </c>
      <c r="F90" s="129">
        <f>SUM(F92,F94)</f>
        <v>56950</v>
      </c>
      <c r="G90" s="129">
        <v>1000</v>
      </c>
      <c r="H90" s="129">
        <f>SUM(H92)</f>
        <v>55950</v>
      </c>
      <c r="I90" s="132">
        <v>17490</v>
      </c>
      <c r="J90" s="132">
        <v>0</v>
      </c>
      <c r="K90" s="132">
        <v>17490</v>
      </c>
      <c r="L90" s="119">
        <v>0</v>
      </c>
      <c r="M90" s="119">
        <v>0</v>
      </c>
      <c r="N90" s="119">
        <v>0</v>
      </c>
      <c r="O90" s="119">
        <f>SUM(L90-I90)</f>
        <v>-17490</v>
      </c>
      <c r="P90" s="119">
        <f>SUM(M90-J90)</f>
        <v>0</v>
      </c>
      <c r="Q90" s="119">
        <f>SUM(N90-K90)</f>
        <v>-17490</v>
      </c>
      <c r="R90" s="119">
        <v>0</v>
      </c>
      <c r="S90" s="119">
        <v>0</v>
      </c>
      <c r="T90" s="119">
        <v>0</v>
      </c>
      <c r="U90" s="119">
        <v>0</v>
      </c>
      <c r="V90" s="119">
        <v>0</v>
      </c>
      <c r="W90" s="119">
        <v>0</v>
      </c>
      <c r="X90" s="121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6"/>
      <c r="HS90" s="116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116"/>
      <c r="IO90" s="116"/>
      <c r="IP90" s="116"/>
      <c r="IQ90" s="116"/>
      <c r="IR90" s="116"/>
      <c r="IS90" s="116"/>
      <c r="IT90" s="116"/>
      <c r="IU90" s="116"/>
      <c r="IV90" s="116"/>
    </row>
    <row r="91" spans="1:24" s="109" customFormat="1" ht="12.75" customHeight="1">
      <c r="A91" s="125"/>
      <c r="B91" s="126"/>
      <c r="C91" s="126"/>
      <c r="D91" s="126"/>
      <c r="E91" s="142" t="s">
        <v>734</v>
      </c>
      <c r="F91" s="128"/>
      <c r="G91" s="128"/>
      <c r="H91" s="128"/>
      <c r="I91" s="128"/>
      <c r="J91" s="128"/>
      <c r="K91" s="128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24"/>
      <c r="X91" s="121"/>
    </row>
    <row r="92" spans="1:24" s="109" customFormat="1" ht="46.5" customHeight="1">
      <c r="A92" s="125">
        <v>2721</v>
      </c>
      <c r="B92" s="126" t="s">
        <v>291</v>
      </c>
      <c r="C92" s="126">
        <v>2</v>
      </c>
      <c r="D92" s="126" t="s">
        <v>198</v>
      </c>
      <c r="E92" s="142" t="s">
        <v>736</v>
      </c>
      <c r="F92" s="129">
        <f>SUM(G92,H92)</f>
        <v>56950</v>
      </c>
      <c r="G92" s="129">
        <v>1000</v>
      </c>
      <c r="H92" s="129">
        <v>55950</v>
      </c>
      <c r="I92" s="132">
        <v>17490</v>
      </c>
      <c r="J92" s="132"/>
      <c r="K92" s="132">
        <v>17490</v>
      </c>
      <c r="L92" s="119">
        <v>0</v>
      </c>
      <c r="M92" s="119">
        <v>0</v>
      </c>
      <c r="N92" s="119">
        <v>0</v>
      </c>
      <c r="O92" s="119">
        <f>SUM(L92-I92)</f>
        <v>-17490</v>
      </c>
      <c r="P92" s="119">
        <f>SUM(M92-J92)</f>
        <v>0</v>
      </c>
      <c r="Q92" s="119">
        <f>SUM(N92-K92)</f>
        <v>-17490</v>
      </c>
      <c r="R92" s="119">
        <v>0</v>
      </c>
      <c r="S92" s="119">
        <v>0</v>
      </c>
      <c r="T92" s="119">
        <v>0</v>
      </c>
      <c r="U92" s="119">
        <v>0</v>
      </c>
      <c r="V92" s="119">
        <v>0</v>
      </c>
      <c r="W92" s="119">
        <v>0</v>
      </c>
      <c r="X92" s="121"/>
    </row>
    <row r="93" spans="1:256" s="122" customFormat="1" ht="44.25" customHeight="1">
      <c r="A93" s="110" t="s">
        <v>295</v>
      </c>
      <c r="B93" s="111" t="s">
        <v>291</v>
      </c>
      <c r="C93" s="111" t="s">
        <v>215</v>
      </c>
      <c r="D93" s="111" t="s">
        <v>195</v>
      </c>
      <c r="E93" s="107" t="s">
        <v>296</v>
      </c>
      <c r="F93" s="134"/>
      <c r="G93" s="134"/>
      <c r="H93" s="134"/>
      <c r="I93" s="134"/>
      <c r="J93" s="134"/>
      <c r="K93" s="134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24"/>
      <c r="X93" s="121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6"/>
      <c r="FK93" s="116"/>
      <c r="FL93" s="116"/>
      <c r="FM93" s="116"/>
      <c r="FN93" s="116"/>
      <c r="FO93" s="116"/>
      <c r="FP93" s="116"/>
      <c r="FQ93" s="116"/>
      <c r="FR93" s="116"/>
      <c r="FS93" s="116"/>
      <c r="FT93" s="116"/>
      <c r="FU93" s="116"/>
      <c r="FV93" s="116"/>
      <c r="FW93" s="116"/>
      <c r="FX93" s="116"/>
      <c r="FY93" s="116"/>
      <c r="FZ93" s="116"/>
      <c r="GA93" s="116"/>
      <c r="GB93" s="116"/>
      <c r="GC93" s="116"/>
      <c r="GD93" s="116"/>
      <c r="GE93" s="116"/>
      <c r="GF93" s="116"/>
      <c r="GG93" s="116"/>
      <c r="GH93" s="116"/>
      <c r="GI93" s="116"/>
      <c r="GJ93" s="116"/>
      <c r="GK93" s="116"/>
      <c r="GL93" s="116"/>
      <c r="GM93" s="116"/>
      <c r="GN93" s="116"/>
      <c r="GO93" s="116"/>
      <c r="GP93" s="116"/>
      <c r="GQ93" s="116"/>
      <c r="GR93" s="116"/>
      <c r="GS93" s="116"/>
      <c r="GT93" s="116"/>
      <c r="GU93" s="116"/>
      <c r="GV93" s="116"/>
      <c r="GW93" s="116"/>
      <c r="GX93" s="116"/>
      <c r="GY93" s="116"/>
      <c r="GZ93" s="116"/>
      <c r="HA93" s="116"/>
      <c r="HB93" s="116"/>
      <c r="HC93" s="116"/>
      <c r="HD93" s="116"/>
      <c r="HE93" s="116"/>
      <c r="HF93" s="116"/>
      <c r="HG93" s="116"/>
      <c r="HH93" s="116"/>
      <c r="HI93" s="116"/>
      <c r="HJ93" s="116"/>
      <c r="HK93" s="116"/>
      <c r="HL93" s="116"/>
      <c r="HM93" s="116"/>
      <c r="HN93" s="116"/>
      <c r="HO93" s="116"/>
      <c r="HP93" s="116"/>
      <c r="HQ93" s="116"/>
      <c r="HR93" s="116"/>
      <c r="HS93" s="116"/>
      <c r="HT93" s="116"/>
      <c r="HU93" s="116"/>
      <c r="HV93" s="116"/>
      <c r="HW93" s="116"/>
      <c r="HX93" s="116"/>
      <c r="HY93" s="116"/>
      <c r="HZ93" s="116"/>
      <c r="IA93" s="116"/>
      <c r="IB93" s="116"/>
      <c r="IC93" s="116"/>
      <c r="ID93" s="116"/>
      <c r="IE93" s="116"/>
      <c r="IF93" s="116"/>
      <c r="IG93" s="116"/>
      <c r="IH93" s="116"/>
      <c r="II93" s="116"/>
      <c r="IJ93" s="116"/>
      <c r="IK93" s="116"/>
      <c r="IL93" s="116"/>
      <c r="IM93" s="116"/>
      <c r="IN93" s="116"/>
      <c r="IO93" s="116"/>
      <c r="IP93" s="116"/>
      <c r="IQ93" s="116"/>
      <c r="IR93" s="116"/>
      <c r="IS93" s="116"/>
      <c r="IT93" s="116"/>
      <c r="IU93" s="116"/>
      <c r="IV93" s="116"/>
    </row>
    <row r="94" spans="1:24" s="109" customFormat="1" ht="12.75" customHeight="1">
      <c r="A94" s="125"/>
      <c r="B94" s="126"/>
      <c r="C94" s="126"/>
      <c r="D94" s="126"/>
      <c r="E94" s="127" t="s">
        <v>200</v>
      </c>
      <c r="F94" s="128"/>
      <c r="G94" s="128"/>
      <c r="H94" s="128"/>
      <c r="I94" s="128"/>
      <c r="J94" s="128"/>
      <c r="K94" s="128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24"/>
      <c r="X94" s="121"/>
    </row>
    <row r="95" spans="1:24" s="109" customFormat="1" ht="32.25" customHeight="1">
      <c r="A95" s="125" t="s">
        <v>297</v>
      </c>
      <c r="B95" s="126" t="s">
        <v>291</v>
      </c>
      <c r="C95" s="126" t="s">
        <v>215</v>
      </c>
      <c r="D95" s="126" t="s">
        <v>198</v>
      </c>
      <c r="E95" s="127" t="s">
        <v>298</v>
      </c>
      <c r="F95" s="128"/>
      <c r="G95" s="128"/>
      <c r="H95" s="132"/>
      <c r="I95" s="128"/>
      <c r="J95" s="128"/>
      <c r="K95" s="128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24"/>
      <c r="X95" s="121"/>
    </row>
    <row r="96" spans="1:24" s="109" customFormat="1" ht="32.25" customHeight="1">
      <c r="A96" s="125" t="s">
        <v>299</v>
      </c>
      <c r="B96" s="126" t="s">
        <v>300</v>
      </c>
      <c r="C96" s="126" t="s">
        <v>195</v>
      </c>
      <c r="D96" s="126" t="s">
        <v>195</v>
      </c>
      <c r="E96" s="107" t="s">
        <v>301</v>
      </c>
      <c r="F96" s="117">
        <v>22906.9</v>
      </c>
      <c r="G96" s="117">
        <v>21205.9</v>
      </c>
      <c r="H96" s="118">
        <v>1701</v>
      </c>
      <c r="I96" s="137">
        <v>75475</v>
      </c>
      <c r="J96" s="137">
        <v>28475</v>
      </c>
      <c r="K96" s="137">
        <v>47000</v>
      </c>
      <c r="L96" s="120">
        <v>38900</v>
      </c>
      <c r="M96" s="120">
        <v>38900</v>
      </c>
      <c r="N96" s="120">
        <v>0</v>
      </c>
      <c r="O96" s="120">
        <f>SUM(L96-I96)</f>
        <v>-36575</v>
      </c>
      <c r="P96" s="120">
        <f>SUM(M96-J96)</f>
        <v>10425</v>
      </c>
      <c r="Q96" s="120">
        <f>SUM(N96-K96)</f>
        <v>-47000</v>
      </c>
      <c r="R96" s="120">
        <v>42705</v>
      </c>
      <c r="S96" s="120">
        <v>42705</v>
      </c>
      <c r="T96" s="120">
        <v>0</v>
      </c>
      <c r="U96" s="120">
        <v>43680</v>
      </c>
      <c r="V96" s="120">
        <v>43680</v>
      </c>
      <c r="W96" s="120">
        <v>0</v>
      </c>
      <c r="X96" s="121"/>
    </row>
    <row r="97" spans="1:24" s="109" customFormat="1" ht="15.75" customHeight="1">
      <c r="A97" s="125"/>
      <c r="B97" s="126"/>
      <c r="C97" s="126"/>
      <c r="D97" s="126"/>
      <c r="E97" s="127" t="s">
        <v>5</v>
      </c>
      <c r="F97" s="128"/>
      <c r="G97" s="128"/>
      <c r="H97" s="128"/>
      <c r="I97" s="128"/>
      <c r="J97" s="128"/>
      <c r="K97" s="128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24"/>
      <c r="X97" s="121"/>
    </row>
    <row r="98" spans="1:256" s="122" customFormat="1" ht="33" customHeight="1">
      <c r="A98" s="110" t="s">
        <v>302</v>
      </c>
      <c r="B98" s="111" t="s">
        <v>300</v>
      </c>
      <c r="C98" s="111" t="s">
        <v>198</v>
      </c>
      <c r="D98" s="111" t="s">
        <v>195</v>
      </c>
      <c r="E98" s="107" t="s">
        <v>303</v>
      </c>
      <c r="F98" s="278">
        <f>SUM(G98,H98)</f>
        <v>1051</v>
      </c>
      <c r="G98" s="278">
        <v>150</v>
      </c>
      <c r="H98" s="278">
        <v>901</v>
      </c>
      <c r="I98" s="118">
        <v>22000</v>
      </c>
      <c r="J98" s="118">
        <v>1000</v>
      </c>
      <c r="K98" s="118">
        <v>21000</v>
      </c>
      <c r="L98" s="120">
        <v>0</v>
      </c>
      <c r="M98" s="120">
        <v>0</v>
      </c>
      <c r="N98" s="120">
        <v>0</v>
      </c>
      <c r="O98" s="120">
        <f>SUM(L98-I98)</f>
        <v>-22000</v>
      </c>
      <c r="P98" s="120">
        <f>SUM(M98-J98)</f>
        <v>-1000</v>
      </c>
      <c r="Q98" s="120">
        <f>SUM(N98-K98)</f>
        <v>-21000</v>
      </c>
      <c r="R98" s="120">
        <v>0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1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16"/>
      <c r="GE98" s="116"/>
      <c r="GF98" s="116"/>
      <c r="GG98" s="116"/>
      <c r="GH98" s="116"/>
      <c r="GI98" s="116"/>
      <c r="GJ98" s="116"/>
      <c r="GK98" s="116"/>
      <c r="GL98" s="116"/>
      <c r="GM98" s="116"/>
      <c r="GN98" s="116"/>
      <c r="GO98" s="116"/>
      <c r="GP98" s="116"/>
      <c r="GQ98" s="116"/>
      <c r="GR98" s="116"/>
      <c r="GS98" s="116"/>
      <c r="GT98" s="116"/>
      <c r="GU98" s="116"/>
      <c r="GV98" s="116"/>
      <c r="GW98" s="116"/>
      <c r="GX98" s="116"/>
      <c r="GY98" s="116"/>
      <c r="GZ98" s="116"/>
      <c r="HA98" s="116"/>
      <c r="HB98" s="116"/>
      <c r="HC98" s="116"/>
      <c r="HD98" s="116"/>
      <c r="HE98" s="116"/>
      <c r="HF98" s="116"/>
      <c r="HG98" s="116"/>
      <c r="HH98" s="116"/>
      <c r="HI98" s="116"/>
      <c r="HJ98" s="116"/>
      <c r="HK98" s="116"/>
      <c r="HL98" s="116"/>
      <c r="HM98" s="116"/>
      <c r="HN98" s="116"/>
      <c r="HO98" s="116"/>
      <c r="HP98" s="116"/>
      <c r="HQ98" s="116"/>
      <c r="HR98" s="116"/>
      <c r="HS98" s="116"/>
      <c r="HT98" s="116"/>
      <c r="HU98" s="116"/>
      <c r="HV98" s="116"/>
      <c r="HW98" s="116"/>
      <c r="HX98" s="116"/>
      <c r="HY98" s="116"/>
      <c r="HZ98" s="116"/>
      <c r="IA98" s="116"/>
      <c r="IB98" s="116"/>
      <c r="IC98" s="116"/>
      <c r="ID98" s="116"/>
      <c r="IE98" s="116"/>
      <c r="IF98" s="116"/>
      <c r="IG98" s="116"/>
      <c r="IH98" s="116"/>
      <c r="II98" s="116"/>
      <c r="IJ98" s="116"/>
      <c r="IK98" s="116"/>
      <c r="IL98" s="116"/>
      <c r="IM98" s="116"/>
      <c r="IN98" s="116"/>
      <c r="IO98" s="116"/>
      <c r="IP98" s="116"/>
      <c r="IQ98" s="116"/>
      <c r="IR98" s="116"/>
      <c r="IS98" s="116"/>
      <c r="IT98" s="116"/>
      <c r="IU98" s="116"/>
      <c r="IV98" s="116"/>
    </row>
    <row r="99" spans="1:24" s="109" customFormat="1" ht="12.75" customHeight="1">
      <c r="A99" s="125"/>
      <c r="B99" s="126"/>
      <c r="C99" s="126"/>
      <c r="D99" s="126"/>
      <c r="E99" s="127" t="s">
        <v>200</v>
      </c>
      <c r="F99" s="128"/>
      <c r="G99" s="128"/>
      <c r="H99" s="128"/>
      <c r="I99" s="128"/>
      <c r="J99" s="128"/>
      <c r="K99" s="128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24"/>
      <c r="X99" s="121"/>
    </row>
    <row r="100" spans="1:24" s="109" customFormat="1" ht="21.75" customHeight="1">
      <c r="A100" s="125" t="s">
        <v>304</v>
      </c>
      <c r="B100" s="126" t="s">
        <v>300</v>
      </c>
      <c r="C100" s="126" t="s">
        <v>198</v>
      </c>
      <c r="D100" s="126" t="s">
        <v>198</v>
      </c>
      <c r="E100" s="127" t="s">
        <v>303</v>
      </c>
      <c r="F100" s="129">
        <f>SUM(G100,H100)</f>
        <v>1051</v>
      </c>
      <c r="G100" s="129">
        <v>150</v>
      </c>
      <c r="H100" s="129">
        <v>901</v>
      </c>
      <c r="I100" s="132">
        <v>22000</v>
      </c>
      <c r="J100" s="132">
        <v>1000</v>
      </c>
      <c r="K100" s="132">
        <v>21000</v>
      </c>
      <c r="L100" s="119">
        <v>0</v>
      </c>
      <c r="M100" s="119">
        <v>0</v>
      </c>
      <c r="N100" s="119">
        <v>0</v>
      </c>
      <c r="O100" s="119"/>
      <c r="P100" s="119"/>
      <c r="Q100" s="119"/>
      <c r="R100" s="119"/>
      <c r="S100" s="119"/>
      <c r="T100" s="119"/>
      <c r="U100" s="119"/>
      <c r="V100" s="119"/>
      <c r="W100" s="124"/>
      <c r="X100" s="121"/>
    </row>
    <row r="101" spans="1:256" s="122" customFormat="1" ht="38.25" customHeight="1">
      <c r="A101" s="110" t="s">
        <v>305</v>
      </c>
      <c r="B101" s="111" t="s">
        <v>300</v>
      </c>
      <c r="C101" s="111" t="s">
        <v>222</v>
      </c>
      <c r="D101" s="111" t="s">
        <v>195</v>
      </c>
      <c r="E101" s="107" t="s">
        <v>306</v>
      </c>
      <c r="F101" s="120">
        <v>20932.3</v>
      </c>
      <c r="G101" s="120">
        <v>20132.3</v>
      </c>
      <c r="H101" s="120">
        <v>800</v>
      </c>
      <c r="I101" s="120">
        <v>51575</v>
      </c>
      <c r="J101" s="120">
        <v>25575</v>
      </c>
      <c r="K101" s="120">
        <v>26000</v>
      </c>
      <c r="L101" s="120">
        <v>36900</v>
      </c>
      <c r="M101" s="120">
        <v>36900</v>
      </c>
      <c r="N101" s="120">
        <v>0</v>
      </c>
      <c r="O101" s="120">
        <f>SUM(L101-I101)</f>
        <v>-14675</v>
      </c>
      <c r="P101" s="120">
        <f>SUM(M101-J101)</f>
        <v>11325</v>
      </c>
      <c r="Q101" s="120">
        <f>SUM(N101-K101)</f>
        <v>-26000</v>
      </c>
      <c r="R101" s="120">
        <v>40705</v>
      </c>
      <c r="S101" s="120">
        <v>40705</v>
      </c>
      <c r="T101" s="120">
        <v>0</v>
      </c>
      <c r="U101" s="120">
        <v>40380</v>
      </c>
      <c r="V101" s="120">
        <v>40380</v>
      </c>
      <c r="W101" s="120">
        <v>0</v>
      </c>
      <c r="X101" s="121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16"/>
      <c r="GE101" s="116"/>
      <c r="GF101" s="116"/>
      <c r="GG101" s="116"/>
      <c r="GH101" s="116"/>
      <c r="GI101" s="116"/>
      <c r="GJ101" s="116"/>
      <c r="GK101" s="116"/>
      <c r="GL101" s="116"/>
      <c r="GM101" s="116"/>
      <c r="GN101" s="116"/>
      <c r="GO101" s="116"/>
      <c r="GP101" s="116"/>
      <c r="GQ101" s="116"/>
      <c r="GR101" s="116"/>
      <c r="GS101" s="116"/>
      <c r="GT101" s="116"/>
      <c r="GU101" s="116"/>
      <c r="GV101" s="116"/>
      <c r="GW101" s="116"/>
      <c r="GX101" s="116"/>
      <c r="GY101" s="116"/>
      <c r="GZ101" s="116"/>
      <c r="HA101" s="116"/>
      <c r="HB101" s="116"/>
      <c r="HC101" s="116"/>
      <c r="HD101" s="116"/>
      <c r="HE101" s="116"/>
      <c r="HF101" s="116"/>
      <c r="HG101" s="116"/>
      <c r="HH101" s="116"/>
      <c r="HI101" s="116"/>
      <c r="HJ101" s="116"/>
      <c r="HK101" s="116"/>
      <c r="HL101" s="116"/>
      <c r="HM101" s="116"/>
      <c r="HN101" s="116"/>
      <c r="HO101" s="116"/>
      <c r="HP101" s="116"/>
      <c r="HQ101" s="116"/>
      <c r="HR101" s="116"/>
      <c r="HS101" s="116"/>
      <c r="HT101" s="116"/>
      <c r="HU101" s="116"/>
      <c r="HV101" s="116"/>
      <c r="HW101" s="116"/>
      <c r="HX101" s="116"/>
      <c r="HY101" s="116"/>
      <c r="HZ101" s="116"/>
      <c r="IA101" s="116"/>
      <c r="IB101" s="116"/>
      <c r="IC101" s="116"/>
      <c r="ID101" s="116"/>
      <c r="IE101" s="116"/>
      <c r="IF101" s="116"/>
      <c r="IG101" s="116"/>
      <c r="IH101" s="116"/>
      <c r="II101" s="116"/>
      <c r="IJ101" s="116"/>
      <c r="IK101" s="116"/>
      <c r="IL101" s="116"/>
      <c r="IM101" s="116"/>
      <c r="IN101" s="116"/>
      <c r="IO101" s="116"/>
      <c r="IP101" s="116"/>
      <c r="IQ101" s="116"/>
      <c r="IR101" s="116"/>
      <c r="IS101" s="116"/>
      <c r="IT101" s="116"/>
      <c r="IU101" s="116"/>
      <c r="IV101" s="116"/>
    </row>
    <row r="102" spans="1:24" s="109" customFormat="1" ht="12.75" customHeight="1">
      <c r="A102" s="125"/>
      <c r="B102" s="126"/>
      <c r="C102" s="126"/>
      <c r="D102" s="126"/>
      <c r="E102" s="127" t="s">
        <v>200</v>
      </c>
      <c r="F102" s="128"/>
      <c r="G102" s="128"/>
      <c r="H102" s="128"/>
      <c r="I102" s="128"/>
      <c r="J102" s="128"/>
      <c r="K102" s="128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24"/>
      <c r="X102" s="121"/>
    </row>
    <row r="103" spans="1:24" s="109" customFormat="1" ht="22.5" customHeight="1">
      <c r="A103" s="125" t="s">
        <v>307</v>
      </c>
      <c r="B103" s="126" t="s">
        <v>300</v>
      </c>
      <c r="C103" s="126" t="s">
        <v>222</v>
      </c>
      <c r="D103" s="126" t="s">
        <v>198</v>
      </c>
      <c r="E103" s="127" t="s">
        <v>308</v>
      </c>
      <c r="F103" s="128"/>
      <c r="G103" s="128"/>
      <c r="H103" s="128"/>
      <c r="I103" s="128"/>
      <c r="J103" s="128"/>
      <c r="K103" s="128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24"/>
      <c r="X103" s="121"/>
    </row>
    <row r="104" spans="1:24" s="109" customFormat="1" ht="33.75" customHeight="1">
      <c r="A104" s="125" t="s">
        <v>309</v>
      </c>
      <c r="B104" s="126" t="s">
        <v>300</v>
      </c>
      <c r="C104" s="126" t="s">
        <v>222</v>
      </c>
      <c r="D104" s="126" t="s">
        <v>222</v>
      </c>
      <c r="E104" s="127" t="s">
        <v>310</v>
      </c>
      <c r="F104" s="128"/>
      <c r="G104" s="128"/>
      <c r="H104" s="128"/>
      <c r="I104" s="128"/>
      <c r="J104" s="128"/>
      <c r="K104" s="128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24"/>
      <c r="X104" s="121"/>
    </row>
    <row r="105" spans="1:24" s="109" customFormat="1" ht="28.5" customHeight="1">
      <c r="A105" s="125" t="s">
        <v>311</v>
      </c>
      <c r="B105" s="126" t="s">
        <v>300</v>
      </c>
      <c r="C105" s="126" t="s">
        <v>222</v>
      </c>
      <c r="D105" s="126" t="s">
        <v>204</v>
      </c>
      <c r="E105" s="127" t="s">
        <v>312</v>
      </c>
      <c r="F105" s="129">
        <f>SUM(G105,H105)</f>
        <v>17561.3</v>
      </c>
      <c r="G105" s="129">
        <v>16761.3</v>
      </c>
      <c r="H105" s="129">
        <v>800</v>
      </c>
      <c r="I105" s="132">
        <v>47075</v>
      </c>
      <c r="J105" s="132">
        <v>21075</v>
      </c>
      <c r="K105" s="132">
        <v>26000</v>
      </c>
      <c r="L105" s="119">
        <v>31500</v>
      </c>
      <c r="M105" s="119">
        <v>31500</v>
      </c>
      <c r="N105" s="119">
        <v>0</v>
      </c>
      <c r="O105" s="119">
        <f aca="true" t="shared" si="4" ref="O105:Q106">SUM(L105-I105)</f>
        <v>-15575</v>
      </c>
      <c r="P105" s="119">
        <f t="shared" si="4"/>
        <v>10425</v>
      </c>
      <c r="Q105" s="119">
        <f t="shared" si="4"/>
        <v>-26000</v>
      </c>
      <c r="R105" s="119">
        <v>33805</v>
      </c>
      <c r="S105" s="119">
        <v>33805</v>
      </c>
      <c r="T105" s="119">
        <v>0</v>
      </c>
      <c r="U105" s="119">
        <v>33900</v>
      </c>
      <c r="V105" s="119">
        <v>33900</v>
      </c>
      <c r="W105" s="119">
        <v>0</v>
      </c>
      <c r="X105" s="121"/>
    </row>
    <row r="106" spans="1:24" s="109" customFormat="1" ht="24.75" customHeight="1">
      <c r="A106" s="125" t="s">
        <v>313</v>
      </c>
      <c r="B106" s="126" t="s">
        <v>300</v>
      </c>
      <c r="C106" s="126" t="s">
        <v>222</v>
      </c>
      <c r="D106" s="126" t="s">
        <v>238</v>
      </c>
      <c r="E106" s="127" t="s">
        <v>314</v>
      </c>
      <c r="F106" s="129">
        <f>SUM(G106,H106)</f>
        <v>3371</v>
      </c>
      <c r="G106" s="129">
        <v>3371</v>
      </c>
      <c r="H106" s="119">
        <v>0</v>
      </c>
      <c r="I106" s="282">
        <v>4500</v>
      </c>
      <c r="J106" s="282">
        <v>4500</v>
      </c>
      <c r="K106" s="282">
        <v>0</v>
      </c>
      <c r="L106" s="119">
        <v>5400</v>
      </c>
      <c r="M106" s="119">
        <v>5400</v>
      </c>
      <c r="N106" s="119">
        <v>0</v>
      </c>
      <c r="O106" s="119">
        <f t="shared" si="4"/>
        <v>900</v>
      </c>
      <c r="P106" s="119">
        <f t="shared" si="4"/>
        <v>900</v>
      </c>
      <c r="Q106" s="119">
        <f t="shared" si="4"/>
        <v>0</v>
      </c>
      <c r="R106" s="119">
        <v>6900</v>
      </c>
      <c r="S106" s="119">
        <v>6900</v>
      </c>
      <c r="T106" s="119">
        <v>0</v>
      </c>
      <c r="U106" s="119">
        <v>6480</v>
      </c>
      <c r="V106" s="119">
        <v>6480</v>
      </c>
      <c r="W106" s="119">
        <v>0</v>
      </c>
      <c r="X106" s="121"/>
    </row>
    <row r="107" spans="1:24" s="109" customFormat="1" ht="18" customHeight="1">
      <c r="A107" s="125" t="s">
        <v>315</v>
      </c>
      <c r="B107" s="126" t="s">
        <v>300</v>
      </c>
      <c r="C107" s="126" t="s">
        <v>222</v>
      </c>
      <c r="D107" s="126" t="s">
        <v>211</v>
      </c>
      <c r="E107" s="127" t="s">
        <v>316</v>
      </c>
      <c r="F107" s="144"/>
      <c r="G107" s="144"/>
      <c r="H107" s="144"/>
      <c r="I107" s="132"/>
      <c r="J107" s="132"/>
      <c r="K107" s="132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24"/>
      <c r="X107" s="121"/>
    </row>
    <row r="108" spans="1:24" s="109" customFormat="1" ht="43.5" customHeight="1">
      <c r="A108" s="125" t="s">
        <v>317</v>
      </c>
      <c r="B108" s="126" t="s">
        <v>300</v>
      </c>
      <c r="C108" s="126" t="s">
        <v>222</v>
      </c>
      <c r="D108" s="126" t="s">
        <v>251</v>
      </c>
      <c r="E108" s="131" t="s">
        <v>318</v>
      </c>
      <c r="F108" s="128"/>
      <c r="G108" s="128"/>
      <c r="H108" s="128"/>
      <c r="I108" s="119"/>
      <c r="J108" s="119"/>
      <c r="K108" s="119"/>
      <c r="L108" s="136"/>
      <c r="M108" s="136"/>
      <c r="N108" s="136"/>
      <c r="O108" s="119"/>
      <c r="P108" s="119"/>
      <c r="Q108" s="119"/>
      <c r="R108" s="119"/>
      <c r="S108" s="119"/>
      <c r="T108" s="119"/>
      <c r="U108" s="119"/>
      <c r="V108" s="119"/>
      <c r="W108" s="119"/>
      <c r="X108" s="121"/>
    </row>
    <row r="109" spans="1:24" s="109" customFormat="1" ht="57" customHeight="1">
      <c r="A109" s="110">
        <v>2830</v>
      </c>
      <c r="B109" s="141" t="s">
        <v>737</v>
      </c>
      <c r="C109" s="141" t="s">
        <v>204</v>
      </c>
      <c r="D109" s="141" t="s">
        <v>195</v>
      </c>
      <c r="E109" s="142" t="s">
        <v>738</v>
      </c>
      <c r="F109" s="129">
        <f>SUM(G109,H109)</f>
        <v>262.5</v>
      </c>
      <c r="G109" s="129">
        <v>262.5</v>
      </c>
      <c r="H109" s="128">
        <v>0</v>
      </c>
      <c r="I109" s="139">
        <v>500</v>
      </c>
      <c r="J109" s="139">
        <v>500</v>
      </c>
      <c r="K109" s="128"/>
      <c r="L109" s="119">
        <v>500</v>
      </c>
      <c r="M109" s="119">
        <v>500</v>
      </c>
      <c r="N109" s="136">
        <v>0</v>
      </c>
      <c r="O109" s="119">
        <f>SUM(L109-I109)</f>
        <v>0</v>
      </c>
      <c r="P109" s="119">
        <f>SUM(M109-J109)</f>
        <v>0</v>
      </c>
      <c r="Q109" s="136">
        <v>0</v>
      </c>
      <c r="R109" s="119">
        <v>500</v>
      </c>
      <c r="S109" s="119">
        <v>500</v>
      </c>
      <c r="T109" s="136">
        <v>0</v>
      </c>
      <c r="U109" s="119">
        <v>700</v>
      </c>
      <c r="V109" s="119">
        <v>700</v>
      </c>
      <c r="W109" s="136">
        <v>0</v>
      </c>
      <c r="X109" s="121"/>
    </row>
    <row r="110" spans="1:24" s="109" customFormat="1" ht="15" customHeight="1">
      <c r="A110" s="125"/>
      <c r="B110" s="141"/>
      <c r="C110" s="141"/>
      <c r="D110" s="141"/>
      <c r="E110" s="142" t="s">
        <v>734</v>
      </c>
      <c r="F110" s="128"/>
      <c r="G110" s="128"/>
      <c r="H110" s="128"/>
      <c r="I110" s="128"/>
      <c r="J110" s="128"/>
      <c r="K110" s="128"/>
      <c r="L110" s="119"/>
      <c r="M110" s="119"/>
      <c r="N110" s="136"/>
      <c r="O110" s="119"/>
      <c r="P110" s="119"/>
      <c r="Q110" s="136"/>
      <c r="R110" s="119"/>
      <c r="S110" s="119"/>
      <c r="T110" s="136"/>
      <c r="U110" s="119"/>
      <c r="V110" s="119"/>
      <c r="W110" s="136"/>
      <c r="X110" s="121"/>
    </row>
    <row r="111" spans="1:256" s="122" customFormat="1" ht="37.5" customHeight="1">
      <c r="A111" s="145">
        <v>2831</v>
      </c>
      <c r="B111" s="141" t="s">
        <v>737</v>
      </c>
      <c r="C111" s="141" t="s">
        <v>204</v>
      </c>
      <c r="D111" s="141" t="s">
        <v>198</v>
      </c>
      <c r="E111" s="142" t="s">
        <v>739</v>
      </c>
      <c r="F111" s="129">
        <f>SUM(G111,H111)</f>
        <v>262.5</v>
      </c>
      <c r="G111" s="129">
        <v>262.5</v>
      </c>
      <c r="H111" s="134">
        <v>0</v>
      </c>
      <c r="I111" s="139">
        <v>500</v>
      </c>
      <c r="J111" s="139">
        <v>500</v>
      </c>
      <c r="K111" s="134"/>
      <c r="L111" s="119">
        <v>500</v>
      </c>
      <c r="M111" s="119">
        <v>500</v>
      </c>
      <c r="N111" s="136">
        <v>0</v>
      </c>
      <c r="O111" s="119">
        <f>SUM(L111-I111)</f>
        <v>0</v>
      </c>
      <c r="P111" s="119">
        <f>SUM(M111-J111)</f>
        <v>0</v>
      </c>
      <c r="Q111" s="136">
        <v>0</v>
      </c>
      <c r="R111" s="119">
        <v>500</v>
      </c>
      <c r="S111" s="119">
        <v>500</v>
      </c>
      <c r="T111" s="136">
        <v>0</v>
      </c>
      <c r="U111" s="119">
        <v>700</v>
      </c>
      <c r="V111" s="119">
        <v>700</v>
      </c>
      <c r="W111" s="136">
        <v>0</v>
      </c>
      <c r="X111" s="121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6"/>
      <c r="FK111" s="116"/>
      <c r="FL111" s="116"/>
      <c r="FM111" s="116"/>
      <c r="FN111" s="116"/>
      <c r="FO111" s="116"/>
      <c r="FP111" s="116"/>
      <c r="FQ111" s="116"/>
      <c r="FR111" s="116"/>
      <c r="FS111" s="116"/>
      <c r="FT111" s="116"/>
      <c r="FU111" s="116"/>
      <c r="FV111" s="116"/>
      <c r="FW111" s="116"/>
      <c r="FX111" s="116"/>
      <c r="FY111" s="116"/>
      <c r="FZ111" s="116"/>
      <c r="GA111" s="116"/>
      <c r="GB111" s="116"/>
      <c r="GC111" s="116"/>
      <c r="GD111" s="116"/>
      <c r="GE111" s="116"/>
      <c r="GF111" s="116"/>
      <c r="GG111" s="116"/>
      <c r="GH111" s="116"/>
      <c r="GI111" s="116"/>
      <c r="GJ111" s="116"/>
      <c r="GK111" s="116"/>
      <c r="GL111" s="116"/>
      <c r="GM111" s="116"/>
      <c r="GN111" s="116"/>
      <c r="GO111" s="116"/>
      <c r="GP111" s="116"/>
      <c r="GQ111" s="116"/>
      <c r="GR111" s="116"/>
      <c r="GS111" s="116"/>
      <c r="GT111" s="116"/>
      <c r="GU111" s="116"/>
      <c r="GV111" s="116"/>
      <c r="GW111" s="116"/>
      <c r="GX111" s="116"/>
      <c r="GY111" s="116"/>
      <c r="GZ111" s="116"/>
      <c r="HA111" s="116"/>
      <c r="HB111" s="116"/>
      <c r="HC111" s="116"/>
      <c r="HD111" s="116"/>
      <c r="HE111" s="116"/>
      <c r="HF111" s="116"/>
      <c r="HG111" s="116"/>
      <c r="HH111" s="116"/>
      <c r="HI111" s="116"/>
      <c r="HJ111" s="116"/>
      <c r="HK111" s="116"/>
      <c r="HL111" s="116"/>
      <c r="HM111" s="116"/>
      <c r="HN111" s="116"/>
      <c r="HO111" s="116"/>
      <c r="HP111" s="116"/>
      <c r="HQ111" s="116"/>
      <c r="HR111" s="116"/>
      <c r="HS111" s="116"/>
      <c r="HT111" s="116"/>
      <c r="HU111" s="116"/>
      <c r="HV111" s="116"/>
      <c r="HW111" s="116"/>
      <c r="HX111" s="116"/>
      <c r="HY111" s="116"/>
      <c r="HZ111" s="116"/>
      <c r="IA111" s="116"/>
      <c r="IB111" s="116"/>
      <c r="IC111" s="116"/>
      <c r="ID111" s="116"/>
      <c r="IE111" s="116"/>
      <c r="IF111" s="116"/>
      <c r="IG111" s="116"/>
      <c r="IH111" s="116"/>
      <c r="II111" s="116"/>
      <c r="IJ111" s="116"/>
      <c r="IK111" s="116"/>
      <c r="IL111" s="116"/>
      <c r="IM111" s="116"/>
      <c r="IN111" s="116"/>
      <c r="IO111" s="116"/>
      <c r="IP111" s="116"/>
      <c r="IQ111" s="116"/>
      <c r="IR111" s="116"/>
      <c r="IS111" s="116"/>
      <c r="IT111" s="116"/>
      <c r="IU111" s="116"/>
      <c r="IV111" s="116"/>
    </row>
    <row r="112" spans="1:256" s="122" customFormat="1" ht="35.25" customHeight="1">
      <c r="A112" s="146">
        <v>2830</v>
      </c>
      <c r="B112" s="147" t="s">
        <v>737</v>
      </c>
      <c r="C112" s="141" t="s">
        <v>204</v>
      </c>
      <c r="D112" s="141">
        <v>0</v>
      </c>
      <c r="E112" s="142" t="s">
        <v>740</v>
      </c>
      <c r="F112" s="132">
        <v>240</v>
      </c>
      <c r="G112" s="132">
        <v>240</v>
      </c>
      <c r="H112" s="134">
        <v>0</v>
      </c>
      <c r="I112" s="139">
        <v>400</v>
      </c>
      <c r="J112" s="139">
        <v>400</v>
      </c>
      <c r="K112" s="134"/>
      <c r="L112" s="119">
        <v>500</v>
      </c>
      <c r="M112" s="119">
        <v>500</v>
      </c>
      <c r="N112" s="136">
        <v>0</v>
      </c>
      <c r="O112" s="119">
        <f>SUM(L112-I112)</f>
        <v>100</v>
      </c>
      <c r="P112" s="119">
        <f>SUM(M112-J112)</f>
        <v>100</v>
      </c>
      <c r="Q112" s="136">
        <v>0</v>
      </c>
      <c r="R112" s="119">
        <v>500</v>
      </c>
      <c r="S112" s="119">
        <v>500</v>
      </c>
      <c r="T112" s="136">
        <v>0</v>
      </c>
      <c r="U112" s="119">
        <v>600</v>
      </c>
      <c r="V112" s="119">
        <v>600</v>
      </c>
      <c r="W112" s="136">
        <v>0</v>
      </c>
      <c r="X112" s="121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16"/>
      <c r="GE112" s="116"/>
      <c r="GF112" s="116"/>
      <c r="GG112" s="116"/>
      <c r="GH112" s="116"/>
      <c r="GI112" s="116"/>
      <c r="GJ112" s="116"/>
      <c r="GK112" s="116"/>
      <c r="GL112" s="116"/>
      <c r="GM112" s="116"/>
      <c r="GN112" s="116"/>
      <c r="GO112" s="116"/>
      <c r="GP112" s="116"/>
      <c r="GQ112" s="116"/>
      <c r="GR112" s="116"/>
      <c r="GS112" s="116"/>
      <c r="GT112" s="116"/>
      <c r="GU112" s="116"/>
      <c r="GV112" s="116"/>
      <c r="GW112" s="116"/>
      <c r="GX112" s="116"/>
      <c r="GY112" s="116"/>
      <c r="GZ112" s="116"/>
      <c r="HA112" s="116"/>
      <c r="HB112" s="116"/>
      <c r="HC112" s="116"/>
      <c r="HD112" s="116"/>
      <c r="HE112" s="116"/>
      <c r="HF112" s="116"/>
      <c r="HG112" s="116"/>
      <c r="HH112" s="116"/>
      <c r="HI112" s="116"/>
      <c r="HJ112" s="116"/>
      <c r="HK112" s="116"/>
      <c r="HL112" s="116"/>
      <c r="HM112" s="116"/>
      <c r="HN112" s="116"/>
      <c r="HO112" s="116"/>
      <c r="HP112" s="116"/>
      <c r="HQ112" s="116"/>
      <c r="HR112" s="116"/>
      <c r="HS112" s="116"/>
      <c r="HT112" s="116"/>
      <c r="HU112" s="116"/>
      <c r="HV112" s="116"/>
      <c r="HW112" s="116"/>
      <c r="HX112" s="116"/>
      <c r="HY112" s="116"/>
      <c r="HZ112" s="116"/>
      <c r="IA112" s="116"/>
      <c r="IB112" s="116"/>
      <c r="IC112" s="116"/>
      <c r="ID112" s="116"/>
      <c r="IE112" s="116"/>
      <c r="IF112" s="116"/>
      <c r="IG112" s="116"/>
      <c r="IH112" s="116"/>
      <c r="II112" s="116"/>
      <c r="IJ112" s="116"/>
      <c r="IK112" s="116"/>
      <c r="IL112" s="116"/>
      <c r="IM112" s="116"/>
      <c r="IN112" s="116"/>
      <c r="IO112" s="116"/>
      <c r="IP112" s="116"/>
      <c r="IQ112" s="116"/>
      <c r="IR112" s="116"/>
      <c r="IS112" s="116"/>
      <c r="IT112" s="116"/>
      <c r="IU112" s="116"/>
      <c r="IV112" s="116"/>
    </row>
    <row r="113" spans="1:256" s="122" customFormat="1" ht="13.5" customHeight="1">
      <c r="A113" s="146"/>
      <c r="B113" s="148"/>
      <c r="C113" s="148"/>
      <c r="D113" s="148"/>
      <c r="E113" s="142" t="s">
        <v>734</v>
      </c>
      <c r="F113" s="134"/>
      <c r="G113" s="134"/>
      <c r="H113" s="134"/>
      <c r="I113" s="134"/>
      <c r="J113" s="134"/>
      <c r="K113" s="134"/>
      <c r="L113" s="119"/>
      <c r="M113" s="119"/>
      <c r="N113" s="136"/>
      <c r="O113" s="119"/>
      <c r="P113" s="119"/>
      <c r="Q113" s="136"/>
      <c r="R113" s="119"/>
      <c r="S113" s="119"/>
      <c r="T113" s="136"/>
      <c r="U113" s="119"/>
      <c r="V113" s="119"/>
      <c r="W113" s="136"/>
      <c r="X113" s="121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  <c r="FJ113" s="116"/>
      <c r="FK113" s="116"/>
      <c r="FL113" s="116"/>
      <c r="FM113" s="116"/>
      <c r="FN113" s="116"/>
      <c r="FO113" s="116"/>
      <c r="FP113" s="116"/>
      <c r="FQ113" s="116"/>
      <c r="FR113" s="116"/>
      <c r="FS113" s="116"/>
      <c r="FT113" s="116"/>
      <c r="FU113" s="116"/>
      <c r="FV113" s="116"/>
      <c r="FW113" s="116"/>
      <c r="FX113" s="116"/>
      <c r="FY113" s="116"/>
      <c r="FZ113" s="116"/>
      <c r="GA113" s="116"/>
      <c r="GB113" s="116"/>
      <c r="GC113" s="116"/>
      <c r="GD113" s="116"/>
      <c r="GE113" s="116"/>
      <c r="GF113" s="116"/>
      <c r="GG113" s="116"/>
      <c r="GH113" s="116"/>
      <c r="GI113" s="116"/>
      <c r="GJ113" s="116"/>
      <c r="GK113" s="116"/>
      <c r="GL113" s="116"/>
      <c r="GM113" s="116"/>
      <c r="GN113" s="116"/>
      <c r="GO113" s="116"/>
      <c r="GP113" s="116"/>
      <c r="GQ113" s="116"/>
      <c r="GR113" s="116"/>
      <c r="GS113" s="116"/>
      <c r="GT113" s="116"/>
      <c r="GU113" s="116"/>
      <c r="GV113" s="116"/>
      <c r="GW113" s="116"/>
      <c r="GX113" s="116"/>
      <c r="GY113" s="116"/>
      <c r="GZ113" s="116"/>
      <c r="HA113" s="116"/>
      <c r="HB113" s="116"/>
      <c r="HC113" s="116"/>
      <c r="HD113" s="116"/>
      <c r="HE113" s="116"/>
      <c r="HF113" s="116"/>
      <c r="HG113" s="116"/>
      <c r="HH113" s="116"/>
      <c r="HI113" s="116"/>
      <c r="HJ113" s="116"/>
      <c r="HK113" s="116"/>
      <c r="HL113" s="116"/>
      <c r="HM113" s="116"/>
      <c r="HN113" s="116"/>
      <c r="HO113" s="116"/>
      <c r="HP113" s="116"/>
      <c r="HQ113" s="116"/>
      <c r="HR113" s="116"/>
      <c r="HS113" s="116"/>
      <c r="HT113" s="116"/>
      <c r="HU113" s="116"/>
      <c r="HV113" s="116"/>
      <c r="HW113" s="116"/>
      <c r="HX113" s="116"/>
      <c r="HY113" s="116"/>
      <c r="HZ113" s="116"/>
      <c r="IA113" s="116"/>
      <c r="IB113" s="116"/>
      <c r="IC113" s="116"/>
      <c r="ID113" s="116"/>
      <c r="IE113" s="116"/>
      <c r="IF113" s="116"/>
      <c r="IG113" s="116"/>
      <c r="IH113" s="116"/>
      <c r="II113" s="116"/>
      <c r="IJ113" s="116"/>
      <c r="IK113" s="116"/>
      <c r="IL113" s="116"/>
      <c r="IM113" s="116"/>
      <c r="IN113" s="116"/>
      <c r="IO113" s="116"/>
      <c r="IP113" s="116"/>
      <c r="IQ113" s="116"/>
      <c r="IR113" s="116"/>
      <c r="IS113" s="116"/>
      <c r="IT113" s="116"/>
      <c r="IU113" s="116"/>
      <c r="IV113" s="116"/>
    </row>
    <row r="114" spans="1:256" s="122" customFormat="1" ht="36.75" customHeight="1">
      <c r="A114" s="146">
        <v>2833</v>
      </c>
      <c r="B114" s="147" t="s">
        <v>737</v>
      </c>
      <c r="C114" s="141" t="s">
        <v>204</v>
      </c>
      <c r="D114" s="141" t="s">
        <v>204</v>
      </c>
      <c r="E114" s="142" t="s">
        <v>740</v>
      </c>
      <c r="F114" s="132">
        <v>240</v>
      </c>
      <c r="G114" s="132">
        <v>240</v>
      </c>
      <c r="H114" s="134"/>
      <c r="I114" s="139">
        <v>400</v>
      </c>
      <c r="J114" s="139">
        <v>400</v>
      </c>
      <c r="K114" s="134"/>
      <c r="L114" s="119">
        <v>500</v>
      </c>
      <c r="M114" s="119">
        <v>500</v>
      </c>
      <c r="N114" s="136">
        <v>0</v>
      </c>
      <c r="O114" s="119">
        <f>SUM(L114-I114)</f>
        <v>100</v>
      </c>
      <c r="P114" s="119">
        <f>SUM(M114-J114)</f>
        <v>100</v>
      </c>
      <c r="Q114" s="136">
        <v>0</v>
      </c>
      <c r="R114" s="119">
        <v>500</v>
      </c>
      <c r="S114" s="119">
        <v>500</v>
      </c>
      <c r="T114" s="136">
        <v>0</v>
      </c>
      <c r="U114" s="119">
        <v>600</v>
      </c>
      <c r="V114" s="119">
        <v>600</v>
      </c>
      <c r="W114" s="136">
        <v>0</v>
      </c>
      <c r="X114" s="121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6"/>
      <c r="FK114" s="116"/>
      <c r="FL114" s="116"/>
      <c r="FM114" s="116"/>
      <c r="FN114" s="116"/>
      <c r="FO114" s="116"/>
      <c r="FP114" s="116"/>
      <c r="FQ114" s="116"/>
      <c r="FR114" s="116"/>
      <c r="FS114" s="116"/>
      <c r="FT114" s="116"/>
      <c r="FU114" s="116"/>
      <c r="FV114" s="116"/>
      <c r="FW114" s="116"/>
      <c r="FX114" s="116"/>
      <c r="FY114" s="116"/>
      <c r="FZ114" s="116"/>
      <c r="GA114" s="116"/>
      <c r="GB114" s="116"/>
      <c r="GC114" s="116"/>
      <c r="GD114" s="116"/>
      <c r="GE114" s="116"/>
      <c r="GF114" s="116"/>
      <c r="GG114" s="116"/>
      <c r="GH114" s="116"/>
      <c r="GI114" s="116"/>
      <c r="GJ114" s="116"/>
      <c r="GK114" s="116"/>
      <c r="GL114" s="116"/>
      <c r="GM114" s="116"/>
      <c r="GN114" s="116"/>
      <c r="GO114" s="116"/>
      <c r="GP114" s="116"/>
      <c r="GQ114" s="116"/>
      <c r="GR114" s="116"/>
      <c r="GS114" s="116"/>
      <c r="GT114" s="116"/>
      <c r="GU114" s="116"/>
      <c r="GV114" s="116"/>
      <c r="GW114" s="116"/>
      <c r="GX114" s="116"/>
      <c r="GY114" s="116"/>
      <c r="GZ114" s="116"/>
      <c r="HA114" s="116"/>
      <c r="HB114" s="116"/>
      <c r="HC114" s="116"/>
      <c r="HD114" s="116"/>
      <c r="HE114" s="116"/>
      <c r="HF114" s="116"/>
      <c r="HG114" s="116"/>
      <c r="HH114" s="116"/>
      <c r="HI114" s="116"/>
      <c r="HJ114" s="116"/>
      <c r="HK114" s="116"/>
      <c r="HL114" s="116"/>
      <c r="HM114" s="116"/>
      <c r="HN114" s="116"/>
      <c r="HO114" s="116"/>
      <c r="HP114" s="116"/>
      <c r="HQ114" s="116"/>
      <c r="HR114" s="116"/>
      <c r="HS114" s="116"/>
      <c r="HT114" s="116"/>
      <c r="HU114" s="116"/>
      <c r="HV114" s="116"/>
      <c r="HW114" s="116"/>
      <c r="HX114" s="116"/>
      <c r="HY114" s="116"/>
      <c r="HZ114" s="116"/>
      <c r="IA114" s="116"/>
      <c r="IB114" s="116"/>
      <c r="IC114" s="116"/>
      <c r="ID114" s="116"/>
      <c r="IE114" s="116"/>
      <c r="IF114" s="116"/>
      <c r="IG114" s="116"/>
      <c r="IH114" s="116"/>
      <c r="II114" s="116"/>
      <c r="IJ114" s="116"/>
      <c r="IK114" s="116"/>
      <c r="IL114" s="116"/>
      <c r="IM114" s="116"/>
      <c r="IN114" s="116"/>
      <c r="IO114" s="116"/>
      <c r="IP114" s="116"/>
      <c r="IQ114" s="116"/>
      <c r="IR114" s="116"/>
      <c r="IS114" s="116"/>
      <c r="IT114" s="116"/>
      <c r="IU114" s="116"/>
      <c r="IV114" s="116"/>
    </row>
    <row r="115" spans="1:256" s="122" customFormat="1" ht="51" customHeight="1">
      <c r="A115" s="110" t="s">
        <v>319</v>
      </c>
      <c r="B115" s="111" t="s">
        <v>300</v>
      </c>
      <c r="C115" s="111" t="s">
        <v>238</v>
      </c>
      <c r="D115" s="111" t="s">
        <v>195</v>
      </c>
      <c r="E115" s="107" t="s">
        <v>320</v>
      </c>
      <c r="F115" s="129">
        <f>SUM(G115,H115)</f>
        <v>421.1</v>
      </c>
      <c r="G115" s="129">
        <v>421.1</v>
      </c>
      <c r="H115" s="134"/>
      <c r="I115" s="136">
        <v>1000</v>
      </c>
      <c r="J115" s="136">
        <v>1000</v>
      </c>
      <c r="K115" s="136">
        <v>0</v>
      </c>
      <c r="L115" s="136">
        <v>1000</v>
      </c>
      <c r="M115" s="136">
        <v>1000</v>
      </c>
      <c r="N115" s="136">
        <v>0</v>
      </c>
      <c r="O115" s="119">
        <f>SUM(L115-I115)</f>
        <v>0</v>
      </c>
      <c r="P115" s="119">
        <f>SUM(M115-J115)</f>
        <v>0</v>
      </c>
      <c r="Q115" s="119">
        <f>SUM(N115-K115)</f>
        <v>0</v>
      </c>
      <c r="R115" s="119">
        <v>1500</v>
      </c>
      <c r="S115" s="119">
        <v>1500</v>
      </c>
      <c r="T115" s="119">
        <v>0</v>
      </c>
      <c r="U115" s="119">
        <v>2000</v>
      </c>
      <c r="V115" s="119">
        <v>2000</v>
      </c>
      <c r="W115" s="119">
        <v>0</v>
      </c>
      <c r="X115" s="121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  <c r="FJ115" s="116"/>
      <c r="FK115" s="116"/>
      <c r="FL115" s="116"/>
      <c r="FM115" s="116"/>
      <c r="FN115" s="116"/>
      <c r="FO115" s="116"/>
      <c r="FP115" s="116"/>
      <c r="FQ115" s="116"/>
      <c r="FR115" s="116"/>
      <c r="FS115" s="116"/>
      <c r="FT115" s="116"/>
      <c r="FU115" s="116"/>
      <c r="FV115" s="116"/>
      <c r="FW115" s="116"/>
      <c r="FX115" s="116"/>
      <c r="FY115" s="116"/>
      <c r="FZ115" s="116"/>
      <c r="GA115" s="116"/>
      <c r="GB115" s="116"/>
      <c r="GC115" s="116"/>
      <c r="GD115" s="116"/>
      <c r="GE115" s="116"/>
      <c r="GF115" s="116"/>
      <c r="GG115" s="116"/>
      <c r="GH115" s="116"/>
      <c r="GI115" s="116"/>
      <c r="GJ115" s="116"/>
      <c r="GK115" s="116"/>
      <c r="GL115" s="116"/>
      <c r="GM115" s="116"/>
      <c r="GN115" s="116"/>
      <c r="GO115" s="116"/>
      <c r="GP115" s="116"/>
      <c r="GQ115" s="116"/>
      <c r="GR115" s="116"/>
      <c r="GS115" s="116"/>
      <c r="GT115" s="116"/>
      <c r="GU115" s="116"/>
      <c r="GV115" s="116"/>
      <c r="GW115" s="116"/>
      <c r="GX115" s="116"/>
      <c r="GY115" s="116"/>
      <c r="GZ115" s="116"/>
      <c r="HA115" s="116"/>
      <c r="HB115" s="116"/>
      <c r="HC115" s="116"/>
      <c r="HD115" s="116"/>
      <c r="HE115" s="116"/>
      <c r="HF115" s="116"/>
      <c r="HG115" s="116"/>
      <c r="HH115" s="116"/>
      <c r="HI115" s="116"/>
      <c r="HJ115" s="116"/>
      <c r="HK115" s="116"/>
      <c r="HL115" s="116"/>
      <c r="HM115" s="116"/>
      <c r="HN115" s="116"/>
      <c r="HO115" s="116"/>
      <c r="HP115" s="116"/>
      <c r="HQ115" s="116"/>
      <c r="HR115" s="116"/>
      <c r="HS115" s="116"/>
      <c r="HT115" s="116"/>
      <c r="HU115" s="116"/>
      <c r="HV115" s="116"/>
      <c r="HW115" s="116"/>
      <c r="HX115" s="116"/>
      <c r="HY115" s="116"/>
      <c r="HZ115" s="116"/>
      <c r="IA115" s="116"/>
      <c r="IB115" s="116"/>
      <c r="IC115" s="116"/>
      <c r="ID115" s="116"/>
      <c r="IE115" s="116"/>
      <c r="IF115" s="116"/>
      <c r="IG115" s="116"/>
      <c r="IH115" s="116"/>
      <c r="II115" s="116"/>
      <c r="IJ115" s="116"/>
      <c r="IK115" s="116"/>
      <c r="IL115" s="116"/>
      <c r="IM115" s="116"/>
      <c r="IN115" s="116"/>
      <c r="IO115" s="116"/>
      <c r="IP115" s="116"/>
      <c r="IQ115" s="116"/>
      <c r="IR115" s="116"/>
      <c r="IS115" s="116"/>
      <c r="IT115" s="116"/>
      <c r="IU115" s="116"/>
      <c r="IV115" s="116"/>
    </row>
    <row r="116" spans="1:24" s="109" customFormat="1" ht="12.75" customHeight="1">
      <c r="A116" s="125"/>
      <c r="B116" s="126"/>
      <c r="C116" s="126"/>
      <c r="D116" s="126"/>
      <c r="E116" s="127" t="s">
        <v>200</v>
      </c>
      <c r="F116" s="128"/>
      <c r="G116" s="128"/>
      <c r="H116" s="128"/>
      <c r="I116" s="128"/>
      <c r="J116" s="128"/>
      <c r="K116" s="128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24"/>
      <c r="X116" s="121"/>
    </row>
    <row r="117" spans="1:24" s="109" customFormat="1" ht="34.5" customHeight="1">
      <c r="A117" s="125" t="s">
        <v>321</v>
      </c>
      <c r="B117" s="126" t="s">
        <v>300</v>
      </c>
      <c r="C117" s="126" t="s">
        <v>238</v>
      </c>
      <c r="D117" s="126" t="s">
        <v>198</v>
      </c>
      <c r="E117" s="127" t="s">
        <v>322</v>
      </c>
      <c r="F117" s="128"/>
      <c r="G117" s="128"/>
      <c r="H117" s="128"/>
      <c r="I117" s="128"/>
      <c r="J117" s="128"/>
      <c r="K117" s="128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24"/>
      <c r="X117" s="121"/>
    </row>
    <row r="118" spans="1:24" s="109" customFormat="1" ht="51.75" customHeight="1">
      <c r="A118" s="110" t="s">
        <v>323</v>
      </c>
      <c r="B118" s="111" t="s">
        <v>300</v>
      </c>
      <c r="C118" s="111" t="s">
        <v>238</v>
      </c>
      <c r="D118" s="111">
        <v>2</v>
      </c>
      <c r="E118" s="142" t="s">
        <v>741</v>
      </c>
      <c r="F118" s="129">
        <f>SUM(G118,H118)</f>
        <v>421.1</v>
      </c>
      <c r="G118" s="129">
        <v>421.1</v>
      </c>
      <c r="H118" s="128"/>
      <c r="I118" s="136">
        <v>1000</v>
      </c>
      <c r="J118" s="136">
        <v>1000</v>
      </c>
      <c r="K118" s="136">
        <v>0</v>
      </c>
      <c r="L118" s="136">
        <v>1000</v>
      </c>
      <c r="M118" s="136">
        <v>1000</v>
      </c>
      <c r="N118" s="136">
        <v>0</v>
      </c>
      <c r="O118" s="119">
        <f aca="true" t="shared" si="5" ref="O118:Q119">SUM(L118-I118)</f>
        <v>0</v>
      </c>
      <c r="P118" s="119">
        <f t="shared" si="5"/>
        <v>0</v>
      </c>
      <c r="Q118" s="119">
        <f t="shared" si="5"/>
        <v>0</v>
      </c>
      <c r="R118" s="119">
        <v>1500</v>
      </c>
      <c r="S118" s="119">
        <v>1500</v>
      </c>
      <c r="T118" s="119">
        <v>0</v>
      </c>
      <c r="U118" s="119">
        <v>2000</v>
      </c>
      <c r="V118" s="119">
        <v>2000</v>
      </c>
      <c r="W118" s="119">
        <v>0</v>
      </c>
      <c r="X118" s="121"/>
    </row>
    <row r="119" spans="1:24" s="109" customFormat="1" ht="21" customHeight="1">
      <c r="A119" s="125" t="s">
        <v>325</v>
      </c>
      <c r="B119" s="126" t="s">
        <v>326</v>
      </c>
      <c r="C119" s="126" t="s">
        <v>195</v>
      </c>
      <c r="D119" s="126" t="s">
        <v>195</v>
      </c>
      <c r="E119" s="107" t="s">
        <v>327</v>
      </c>
      <c r="F119" s="291">
        <v>83633.3</v>
      </c>
      <c r="G119" s="291">
        <v>83633.3</v>
      </c>
      <c r="H119" s="292"/>
      <c r="I119" s="285">
        <v>318250</v>
      </c>
      <c r="J119" s="285">
        <v>98250</v>
      </c>
      <c r="K119" s="285">
        <v>220000</v>
      </c>
      <c r="L119" s="286">
        <v>335000</v>
      </c>
      <c r="M119" s="286">
        <v>115000</v>
      </c>
      <c r="N119" s="286">
        <v>220000</v>
      </c>
      <c r="O119" s="286">
        <f t="shared" si="5"/>
        <v>16750</v>
      </c>
      <c r="P119" s="286">
        <f t="shared" si="5"/>
        <v>16750</v>
      </c>
      <c r="Q119" s="286">
        <f t="shared" si="5"/>
        <v>0</v>
      </c>
      <c r="R119" s="286">
        <v>337215</v>
      </c>
      <c r="S119" s="286">
        <v>127215</v>
      </c>
      <c r="T119" s="286">
        <v>210000</v>
      </c>
      <c r="U119" s="286">
        <v>239870</v>
      </c>
      <c r="V119" s="286">
        <v>139870</v>
      </c>
      <c r="W119" s="286">
        <v>100000</v>
      </c>
      <c r="X119" s="287"/>
    </row>
    <row r="120" spans="1:24" s="109" customFormat="1" ht="12.75" customHeight="1">
      <c r="A120" s="125"/>
      <c r="B120" s="126"/>
      <c r="C120" s="126"/>
      <c r="D120" s="126"/>
      <c r="E120" s="127" t="s">
        <v>5</v>
      </c>
      <c r="F120" s="128"/>
      <c r="G120" s="128"/>
      <c r="H120" s="128"/>
      <c r="I120" s="128"/>
      <c r="J120" s="128"/>
      <c r="K120" s="128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24"/>
      <c r="X120" s="121"/>
    </row>
    <row r="121" spans="1:256" s="122" customFormat="1" ht="50.25" customHeight="1">
      <c r="A121" s="110" t="s">
        <v>328</v>
      </c>
      <c r="B121" s="111" t="s">
        <v>326</v>
      </c>
      <c r="C121" s="111" t="s">
        <v>198</v>
      </c>
      <c r="D121" s="111" t="s">
        <v>195</v>
      </c>
      <c r="E121" s="107" t="s">
        <v>329</v>
      </c>
      <c r="F121" s="134">
        <v>38889.9</v>
      </c>
      <c r="G121" s="134">
        <v>38889.9</v>
      </c>
      <c r="H121" s="134"/>
      <c r="I121" s="137">
        <v>146250</v>
      </c>
      <c r="J121" s="137">
        <v>46250</v>
      </c>
      <c r="K121" s="137">
        <v>100000</v>
      </c>
      <c r="L121" s="120">
        <v>150925</v>
      </c>
      <c r="M121" s="120">
        <v>50925</v>
      </c>
      <c r="N121" s="120">
        <v>100000</v>
      </c>
      <c r="O121" s="120">
        <f>SUM(L121-I121)</f>
        <v>4675</v>
      </c>
      <c r="P121" s="120">
        <f>SUM(M121-J121)</f>
        <v>4675</v>
      </c>
      <c r="Q121" s="120">
        <f>SUM(N121-K121)</f>
        <v>0</v>
      </c>
      <c r="R121" s="120">
        <v>337215</v>
      </c>
      <c r="S121" s="120">
        <v>127215</v>
      </c>
      <c r="T121" s="120">
        <v>210000</v>
      </c>
      <c r="U121" s="120">
        <v>152300</v>
      </c>
      <c r="V121" s="120">
        <v>62300</v>
      </c>
      <c r="W121" s="120">
        <v>100000</v>
      </c>
      <c r="X121" s="121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6"/>
      <c r="FK121" s="116"/>
      <c r="FL121" s="116"/>
      <c r="FM121" s="116"/>
      <c r="FN121" s="116"/>
      <c r="FO121" s="116"/>
      <c r="FP121" s="116"/>
      <c r="FQ121" s="116"/>
      <c r="FR121" s="116"/>
      <c r="FS121" s="116"/>
      <c r="FT121" s="116"/>
      <c r="FU121" s="116"/>
      <c r="FV121" s="116"/>
      <c r="FW121" s="116"/>
      <c r="FX121" s="116"/>
      <c r="FY121" s="116"/>
      <c r="FZ121" s="116"/>
      <c r="GA121" s="116"/>
      <c r="GB121" s="116"/>
      <c r="GC121" s="116"/>
      <c r="GD121" s="116"/>
      <c r="GE121" s="116"/>
      <c r="GF121" s="116"/>
      <c r="GG121" s="116"/>
      <c r="GH121" s="116"/>
      <c r="GI121" s="116"/>
      <c r="GJ121" s="116"/>
      <c r="GK121" s="116"/>
      <c r="GL121" s="116"/>
      <c r="GM121" s="116"/>
      <c r="GN121" s="116"/>
      <c r="GO121" s="116"/>
      <c r="GP121" s="116"/>
      <c r="GQ121" s="116"/>
      <c r="GR121" s="116"/>
      <c r="GS121" s="116"/>
      <c r="GT121" s="116"/>
      <c r="GU121" s="116"/>
      <c r="GV121" s="116"/>
      <c r="GW121" s="116"/>
      <c r="GX121" s="116"/>
      <c r="GY121" s="116"/>
      <c r="GZ121" s="116"/>
      <c r="HA121" s="116"/>
      <c r="HB121" s="116"/>
      <c r="HC121" s="116"/>
      <c r="HD121" s="116"/>
      <c r="HE121" s="116"/>
      <c r="HF121" s="116"/>
      <c r="HG121" s="116"/>
      <c r="HH121" s="116"/>
      <c r="HI121" s="116"/>
      <c r="HJ121" s="116"/>
      <c r="HK121" s="116"/>
      <c r="HL121" s="116"/>
      <c r="HM121" s="116"/>
      <c r="HN121" s="116"/>
      <c r="HO121" s="116"/>
      <c r="HP121" s="116"/>
      <c r="HQ121" s="116"/>
      <c r="HR121" s="116"/>
      <c r="HS121" s="116"/>
      <c r="HT121" s="116"/>
      <c r="HU121" s="116"/>
      <c r="HV121" s="116"/>
      <c r="HW121" s="116"/>
      <c r="HX121" s="116"/>
      <c r="HY121" s="116"/>
      <c r="HZ121" s="116"/>
      <c r="IA121" s="116"/>
      <c r="IB121" s="116"/>
      <c r="IC121" s="116"/>
      <c r="ID121" s="116"/>
      <c r="IE121" s="116"/>
      <c r="IF121" s="116"/>
      <c r="IG121" s="116"/>
      <c r="IH121" s="116"/>
      <c r="II121" s="116"/>
      <c r="IJ121" s="116"/>
      <c r="IK121" s="116"/>
      <c r="IL121" s="116"/>
      <c r="IM121" s="116"/>
      <c r="IN121" s="116"/>
      <c r="IO121" s="116"/>
      <c r="IP121" s="116"/>
      <c r="IQ121" s="116"/>
      <c r="IR121" s="116"/>
      <c r="IS121" s="116"/>
      <c r="IT121" s="116"/>
      <c r="IU121" s="116"/>
      <c r="IV121" s="116"/>
    </row>
    <row r="122" spans="1:24" s="109" customFormat="1" ht="12.75" customHeight="1">
      <c r="A122" s="125"/>
      <c r="B122" s="126"/>
      <c r="C122" s="126"/>
      <c r="D122" s="126"/>
      <c r="E122" s="127" t="s">
        <v>200</v>
      </c>
      <c r="F122" s="128"/>
      <c r="G122" s="128"/>
      <c r="H122" s="128"/>
      <c r="I122" s="128"/>
      <c r="J122" s="128"/>
      <c r="K122" s="128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24"/>
      <c r="X122" s="121"/>
    </row>
    <row r="123" spans="1:24" s="109" customFormat="1" ht="25.5" customHeight="1">
      <c r="A123" s="125" t="s">
        <v>330</v>
      </c>
      <c r="B123" s="126" t="s">
        <v>326</v>
      </c>
      <c r="C123" s="126" t="s">
        <v>198</v>
      </c>
      <c r="D123" s="126" t="s">
        <v>198</v>
      </c>
      <c r="E123" s="127" t="s">
        <v>331</v>
      </c>
      <c r="F123" s="129">
        <f>SUM(G123,H123)</f>
        <v>38490</v>
      </c>
      <c r="G123" s="129">
        <v>38490</v>
      </c>
      <c r="H123" s="128"/>
      <c r="I123" s="119">
        <v>145750</v>
      </c>
      <c r="J123" s="119">
        <v>45750</v>
      </c>
      <c r="K123" s="119">
        <v>100000</v>
      </c>
      <c r="L123" s="119">
        <v>150925</v>
      </c>
      <c r="M123" s="119">
        <v>50925</v>
      </c>
      <c r="N123" s="119">
        <v>100000</v>
      </c>
      <c r="O123" s="119">
        <f aca="true" t="shared" si="6" ref="O123:Q124">SUM(L123-I123)</f>
        <v>5175</v>
      </c>
      <c r="P123" s="119">
        <f t="shared" si="6"/>
        <v>5175</v>
      </c>
      <c r="Q123" s="119">
        <f t="shared" si="6"/>
        <v>0</v>
      </c>
      <c r="R123" s="119">
        <v>156700</v>
      </c>
      <c r="S123" s="119">
        <v>56700</v>
      </c>
      <c r="T123" s="119">
        <v>100000</v>
      </c>
      <c r="U123" s="119">
        <v>151600</v>
      </c>
      <c r="V123" s="119">
        <v>61600</v>
      </c>
      <c r="W123" s="119">
        <v>90000</v>
      </c>
      <c r="X123" s="121"/>
    </row>
    <row r="124" spans="1:24" s="109" customFormat="1" ht="32.25" customHeight="1">
      <c r="A124" s="125" t="s">
        <v>332</v>
      </c>
      <c r="B124" s="126" t="s">
        <v>326</v>
      </c>
      <c r="C124" s="126" t="s">
        <v>198</v>
      </c>
      <c r="D124" s="126" t="s">
        <v>222</v>
      </c>
      <c r="E124" s="127" t="s">
        <v>333</v>
      </c>
      <c r="F124" s="129">
        <f>SUM(G124,H124)</f>
        <v>399.9</v>
      </c>
      <c r="G124" s="129">
        <v>399.9</v>
      </c>
      <c r="H124" s="128"/>
      <c r="I124" s="119">
        <v>500</v>
      </c>
      <c r="J124" s="119">
        <v>500</v>
      </c>
      <c r="K124" s="119">
        <v>0</v>
      </c>
      <c r="L124" s="119">
        <v>600</v>
      </c>
      <c r="M124" s="119">
        <v>600</v>
      </c>
      <c r="N124" s="119">
        <v>0</v>
      </c>
      <c r="O124" s="119">
        <f t="shared" si="6"/>
        <v>100</v>
      </c>
      <c r="P124" s="119">
        <f t="shared" si="6"/>
        <v>100</v>
      </c>
      <c r="Q124" s="119">
        <f t="shared" si="6"/>
        <v>0</v>
      </c>
      <c r="R124" s="119">
        <v>700</v>
      </c>
      <c r="S124" s="119">
        <v>700</v>
      </c>
      <c r="T124" s="119">
        <v>0</v>
      </c>
      <c r="U124" s="119">
        <v>700</v>
      </c>
      <c r="V124" s="119">
        <v>700</v>
      </c>
      <c r="W124" s="119">
        <v>0</v>
      </c>
      <c r="X124" s="121"/>
    </row>
    <row r="125" spans="1:256" s="122" customFormat="1" ht="38.25" customHeight="1">
      <c r="A125" s="110" t="s">
        <v>334</v>
      </c>
      <c r="B125" s="111" t="s">
        <v>326</v>
      </c>
      <c r="C125" s="111" t="s">
        <v>222</v>
      </c>
      <c r="D125" s="111" t="s">
        <v>195</v>
      </c>
      <c r="E125" s="107" t="s">
        <v>335</v>
      </c>
      <c r="F125" s="134"/>
      <c r="G125" s="134"/>
      <c r="H125" s="134"/>
      <c r="I125" s="134"/>
      <c r="J125" s="134"/>
      <c r="K125" s="134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24"/>
      <c r="X125" s="121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6"/>
      <c r="FF125" s="116"/>
      <c r="FG125" s="116"/>
      <c r="FH125" s="116"/>
      <c r="FI125" s="116"/>
      <c r="FJ125" s="116"/>
      <c r="FK125" s="116"/>
      <c r="FL125" s="116"/>
      <c r="FM125" s="116"/>
      <c r="FN125" s="116"/>
      <c r="FO125" s="116"/>
      <c r="FP125" s="116"/>
      <c r="FQ125" s="116"/>
      <c r="FR125" s="116"/>
      <c r="FS125" s="116"/>
      <c r="FT125" s="116"/>
      <c r="FU125" s="116"/>
      <c r="FV125" s="116"/>
      <c r="FW125" s="116"/>
      <c r="FX125" s="116"/>
      <c r="FY125" s="116"/>
      <c r="FZ125" s="116"/>
      <c r="GA125" s="116"/>
      <c r="GB125" s="116"/>
      <c r="GC125" s="116"/>
      <c r="GD125" s="116"/>
      <c r="GE125" s="116"/>
      <c r="GF125" s="116"/>
      <c r="GG125" s="116"/>
      <c r="GH125" s="116"/>
      <c r="GI125" s="116"/>
      <c r="GJ125" s="116"/>
      <c r="GK125" s="116"/>
      <c r="GL125" s="116"/>
      <c r="GM125" s="116"/>
      <c r="GN125" s="116"/>
      <c r="GO125" s="116"/>
      <c r="GP125" s="116"/>
      <c r="GQ125" s="116"/>
      <c r="GR125" s="116"/>
      <c r="GS125" s="116"/>
      <c r="GT125" s="116"/>
      <c r="GU125" s="116"/>
      <c r="GV125" s="116"/>
      <c r="GW125" s="116"/>
      <c r="GX125" s="116"/>
      <c r="GY125" s="116"/>
      <c r="GZ125" s="116"/>
      <c r="HA125" s="116"/>
      <c r="HB125" s="116"/>
      <c r="HC125" s="116"/>
      <c r="HD125" s="116"/>
      <c r="HE125" s="116"/>
      <c r="HF125" s="116"/>
      <c r="HG125" s="116"/>
      <c r="HH125" s="116"/>
      <c r="HI125" s="116"/>
      <c r="HJ125" s="116"/>
      <c r="HK125" s="116"/>
      <c r="HL125" s="116"/>
      <c r="HM125" s="116"/>
      <c r="HN125" s="116"/>
      <c r="HO125" s="116"/>
      <c r="HP125" s="116"/>
      <c r="HQ125" s="116"/>
      <c r="HR125" s="116"/>
      <c r="HS125" s="116"/>
      <c r="HT125" s="116"/>
      <c r="HU125" s="116"/>
      <c r="HV125" s="116"/>
      <c r="HW125" s="116"/>
      <c r="HX125" s="116"/>
      <c r="HY125" s="116"/>
      <c r="HZ125" s="116"/>
      <c r="IA125" s="116"/>
      <c r="IB125" s="116"/>
      <c r="IC125" s="116"/>
      <c r="ID125" s="116"/>
      <c r="IE125" s="116"/>
      <c r="IF125" s="116"/>
      <c r="IG125" s="116"/>
      <c r="IH125" s="116"/>
      <c r="II125" s="116"/>
      <c r="IJ125" s="116"/>
      <c r="IK125" s="116"/>
      <c r="IL125" s="116"/>
      <c r="IM125" s="116"/>
      <c r="IN125" s="116"/>
      <c r="IO125" s="116"/>
      <c r="IP125" s="116"/>
      <c r="IQ125" s="116"/>
      <c r="IR125" s="116"/>
      <c r="IS125" s="116"/>
      <c r="IT125" s="116"/>
      <c r="IU125" s="116"/>
      <c r="IV125" s="116"/>
    </row>
    <row r="126" spans="1:24" s="109" customFormat="1" ht="12.75" customHeight="1">
      <c r="A126" s="125"/>
      <c r="B126" s="126"/>
      <c r="C126" s="126"/>
      <c r="D126" s="126"/>
      <c r="E126" s="127" t="s">
        <v>200</v>
      </c>
      <c r="F126" s="128"/>
      <c r="G126" s="128"/>
      <c r="H126" s="128"/>
      <c r="I126" s="128"/>
      <c r="J126" s="128"/>
      <c r="K126" s="128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24"/>
      <c r="X126" s="121"/>
    </row>
    <row r="127" spans="1:24" s="109" customFormat="1" ht="33.75" customHeight="1">
      <c r="A127" s="125" t="s">
        <v>336</v>
      </c>
      <c r="B127" s="126" t="s">
        <v>326</v>
      </c>
      <c r="C127" s="126" t="s">
        <v>222</v>
      </c>
      <c r="D127" s="126" t="s">
        <v>198</v>
      </c>
      <c r="E127" s="127" t="s">
        <v>337</v>
      </c>
      <c r="F127" s="128"/>
      <c r="G127" s="128"/>
      <c r="H127" s="128"/>
      <c r="I127" s="128"/>
      <c r="J127" s="128"/>
      <c r="K127" s="128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24"/>
      <c r="X127" s="121"/>
    </row>
    <row r="128" spans="1:24" s="109" customFormat="1" ht="24" customHeight="1">
      <c r="A128" s="125" t="s">
        <v>338</v>
      </c>
      <c r="B128" s="126" t="s">
        <v>326</v>
      </c>
      <c r="C128" s="126" t="s">
        <v>222</v>
      </c>
      <c r="D128" s="126" t="s">
        <v>222</v>
      </c>
      <c r="E128" s="127" t="s">
        <v>339</v>
      </c>
      <c r="F128" s="128"/>
      <c r="G128" s="128"/>
      <c r="H128" s="128"/>
      <c r="I128" s="128"/>
      <c r="J128" s="128"/>
      <c r="K128" s="128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24"/>
      <c r="X128" s="121"/>
    </row>
    <row r="129" spans="1:256" s="122" customFormat="1" ht="45.75" customHeight="1">
      <c r="A129" s="110" t="s">
        <v>340</v>
      </c>
      <c r="B129" s="111" t="s">
        <v>326</v>
      </c>
      <c r="C129" s="111" t="s">
        <v>211</v>
      </c>
      <c r="D129" s="111" t="s">
        <v>195</v>
      </c>
      <c r="E129" s="107" t="s">
        <v>341</v>
      </c>
      <c r="F129" s="278">
        <f>SUM(G129,H129)</f>
        <v>44743.4</v>
      </c>
      <c r="G129" s="278">
        <v>44743.4</v>
      </c>
      <c r="H129" s="134"/>
      <c r="I129" s="137">
        <v>172000</v>
      </c>
      <c r="J129" s="137">
        <v>52000</v>
      </c>
      <c r="K129" s="137">
        <v>120000</v>
      </c>
      <c r="L129" s="120">
        <v>184075</v>
      </c>
      <c r="M129" s="120">
        <v>64075</v>
      </c>
      <c r="N129" s="120">
        <v>120000</v>
      </c>
      <c r="O129" s="120">
        <f>SUM(L129-I129)</f>
        <v>12075</v>
      </c>
      <c r="P129" s="120">
        <f>SUM(M129-J129)</f>
        <v>12075</v>
      </c>
      <c r="Q129" s="120">
        <f>SUM(N129-K129)</f>
        <v>0</v>
      </c>
      <c r="R129" s="120">
        <v>180515</v>
      </c>
      <c r="S129" s="120">
        <v>70515</v>
      </c>
      <c r="T129" s="120">
        <v>110000</v>
      </c>
      <c r="U129" s="120">
        <v>87570</v>
      </c>
      <c r="V129" s="120">
        <v>77570</v>
      </c>
      <c r="W129" s="120">
        <v>10000</v>
      </c>
      <c r="X129" s="121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16"/>
      <c r="GE129" s="116"/>
      <c r="GF129" s="116"/>
      <c r="GG129" s="116"/>
      <c r="GH129" s="116"/>
      <c r="GI129" s="116"/>
      <c r="GJ129" s="116"/>
      <c r="GK129" s="116"/>
      <c r="GL129" s="116"/>
      <c r="GM129" s="116"/>
      <c r="GN129" s="116"/>
      <c r="GO129" s="116"/>
      <c r="GP129" s="116"/>
      <c r="GQ129" s="116"/>
      <c r="GR129" s="116"/>
      <c r="GS129" s="116"/>
      <c r="GT129" s="116"/>
      <c r="GU129" s="116"/>
      <c r="GV129" s="116"/>
      <c r="GW129" s="116"/>
      <c r="GX129" s="116"/>
      <c r="GY129" s="116"/>
      <c r="GZ129" s="116"/>
      <c r="HA129" s="116"/>
      <c r="HB129" s="116"/>
      <c r="HC129" s="116"/>
      <c r="HD129" s="116"/>
      <c r="HE129" s="116"/>
      <c r="HF129" s="116"/>
      <c r="HG129" s="116"/>
      <c r="HH129" s="116"/>
      <c r="HI129" s="116"/>
      <c r="HJ129" s="116"/>
      <c r="HK129" s="116"/>
      <c r="HL129" s="116"/>
      <c r="HM129" s="116"/>
      <c r="HN129" s="116"/>
      <c r="HO129" s="116"/>
      <c r="HP129" s="116"/>
      <c r="HQ129" s="116"/>
      <c r="HR129" s="116"/>
      <c r="HS129" s="116"/>
      <c r="HT129" s="116"/>
      <c r="HU129" s="116"/>
      <c r="HV129" s="116"/>
      <c r="HW129" s="116"/>
      <c r="HX129" s="116"/>
      <c r="HY129" s="116"/>
      <c r="HZ129" s="116"/>
      <c r="IA129" s="116"/>
      <c r="IB129" s="116"/>
      <c r="IC129" s="116"/>
      <c r="ID129" s="116"/>
      <c r="IE129" s="116"/>
      <c r="IF129" s="116"/>
      <c r="IG129" s="116"/>
      <c r="IH129" s="116"/>
      <c r="II129" s="116"/>
      <c r="IJ129" s="116"/>
      <c r="IK129" s="116"/>
      <c r="IL129" s="116"/>
      <c r="IM129" s="116"/>
      <c r="IN129" s="116"/>
      <c r="IO129" s="116"/>
      <c r="IP129" s="116"/>
      <c r="IQ129" s="116"/>
      <c r="IR129" s="116"/>
      <c r="IS129" s="116"/>
      <c r="IT129" s="116"/>
      <c r="IU129" s="116"/>
      <c r="IV129" s="116"/>
    </row>
    <row r="130" spans="1:24" s="109" customFormat="1" ht="12.75" customHeight="1">
      <c r="A130" s="125"/>
      <c r="B130" s="126"/>
      <c r="C130" s="126"/>
      <c r="D130" s="126"/>
      <c r="E130" s="127" t="s">
        <v>200</v>
      </c>
      <c r="F130" s="128"/>
      <c r="G130" s="128"/>
      <c r="H130" s="128"/>
      <c r="I130" s="128"/>
      <c r="J130" s="128"/>
      <c r="K130" s="128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24"/>
      <c r="X130" s="121"/>
    </row>
    <row r="131" spans="1:24" s="109" customFormat="1" ht="21.75" customHeight="1">
      <c r="A131" s="125" t="s">
        <v>342</v>
      </c>
      <c r="B131" s="126" t="s">
        <v>326</v>
      </c>
      <c r="C131" s="126" t="s">
        <v>211</v>
      </c>
      <c r="D131" s="126" t="s">
        <v>198</v>
      </c>
      <c r="E131" s="127" t="s">
        <v>343</v>
      </c>
      <c r="F131" s="129">
        <f>SUM(G131,H131)</f>
        <v>44743.4</v>
      </c>
      <c r="G131" s="129">
        <v>44743.4</v>
      </c>
      <c r="H131" s="128"/>
      <c r="I131" s="282">
        <v>172000</v>
      </c>
      <c r="J131" s="282">
        <v>52000</v>
      </c>
      <c r="K131" s="282">
        <v>120000</v>
      </c>
      <c r="L131" s="119">
        <v>184075</v>
      </c>
      <c r="M131" s="119">
        <v>64075</v>
      </c>
      <c r="N131" s="119">
        <v>120000</v>
      </c>
      <c r="O131" s="119">
        <f>SUM(L131-I131)</f>
        <v>12075</v>
      </c>
      <c r="P131" s="119">
        <f>SUM(M131-J131)</f>
        <v>12075</v>
      </c>
      <c r="Q131" s="119">
        <f>SUM(N131-K131)</f>
        <v>0</v>
      </c>
      <c r="R131" s="119">
        <v>180515</v>
      </c>
      <c r="S131" s="119">
        <v>70515</v>
      </c>
      <c r="T131" s="119">
        <v>110000</v>
      </c>
      <c r="U131" s="119">
        <v>87570</v>
      </c>
      <c r="V131" s="119">
        <v>77570</v>
      </c>
      <c r="W131" s="119">
        <v>10000</v>
      </c>
      <c r="X131" s="121"/>
    </row>
    <row r="132" spans="1:256" s="122" customFormat="1" ht="48.75" customHeight="1">
      <c r="A132" s="110" t="s">
        <v>344</v>
      </c>
      <c r="B132" s="111" t="s">
        <v>326</v>
      </c>
      <c r="C132" s="111" t="s">
        <v>215</v>
      </c>
      <c r="D132" s="111" t="s">
        <v>195</v>
      </c>
      <c r="E132" s="107" t="s">
        <v>345</v>
      </c>
      <c r="F132" s="134"/>
      <c r="G132" s="134"/>
      <c r="H132" s="134"/>
      <c r="I132" s="134"/>
      <c r="J132" s="134"/>
      <c r="K132" s="134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24"/>
      <c r="X132" s="121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6"/>
      <c r="FF132" s="116"/>
      <c r="FG132" s="116"/>
      <c r="FH132" s="116"/>
      <c r="FI132" s="116"/>
      <c r="FJ132" s="116"/>
      <c r="FK132" s="116"/>
      <c r="FL132" s="116"/>
      <c r="FM132" s="116"/>
      <c r="FN132" s="116"/>
      <c r="FO132" s="116"/>
      <c r="FP132" s="116"/>
      <c r="FQ132" s="116"/>
      <c r="FR132" s="116"/>
      <c r="FS132" s="116"/>
      <c r="FT132" s="116"/>
      <c r="FU132" s="116"/>
      <c r="FV132" s="116"/>
      <c r="FW132" s="116"/>
      <c r="FX132" s="116"/>
      <c r="FY132" s="116"/>
      <c r="FZ132" s="116"/>
      <c r="GA132" s="116"/>
      <c r="GB132" s="116"/>
      <c r="GC132" s="116"/>
      <c r="GD132" s="116"/>
      <c r="GE132" s="116"/>
      <c r="GF132" s="116"/>
      <c r="GG132" s="116"/>
      <c r="GH132" s="116"/>
      <c r="GI132" s="116"/>
      <c r="GJ132" s="116"/>
      <c r="GK132" s="116"/>
      <c r="GL132" s="116"/>
      <c r="GM132" s="116"/>
      <c r="GN132" s="116"/>
      <c r="GO132" s="116"/>
      <c r="GP132" s="116"/>
      <c r="GQ132" s="116"/>
      <c r="GR132" s="116"/>
      <c r="GS132" s="116"/>
      <c r="GT132" s="116"/>
      <c r="GU132" s="116"/>
      <c r="GV132" s="116"/>
      <c r="GW132" s="116"/>
      <c r="GX132" s="116"/>
      <c r="GY132" s="116"/>
      <c r="GZ132" s="116"/>
      <c r="HA132" s="116"/>
      <c r="HB132" s="116"/>
      <c r="HC132" s="116"/>
      <c r="HD132" s="116"/>
      <c r="HE132" s="116"/>
      <c r="HF132" s="116"/>
      <c r="HG132" s="116"/>
      <c r="HH132" s="116"/>
      <c r="HI132" s="116"/>
      <c r="HJ132" s="116"/>
      <c r="HK132" s="116"/>
      <c r="HL132" s="116"/>
      <c r="HM132" s="116"/>
      <c r="HN132" s="116"/>
      <c r="HO132" s="116"/>
      <c r="HP132" s="116"/>
      <c r="HQ132" s="116"/>
      <c r="HR132" s="116"/>
      <c r="HS132" s="116"/>
      <c r="HT132" s="116"/>
      <c r="HU132" s="116"/>
      <c r="HV132" s="116"/>
      <c r="HW132" s="116"/>
      <c r="HX132" s="116"/>
      <c r="HY132" s="116"/>
      <c r="HZ132" s="116"/>
      <c r="IA132" s="116"/>
      <c r="IB132" s="116"/>
      <c r="IC132" s="116"/>
      <c r="ID132" s="116"/>
      <c r="IE132" s="116"/>
      <c r="IF132" s="116"/>
      <c r="IG132" s="116"/>
      <c r="IH132" s="116"/>
      <c r="II132" s="116"/>
      <c r="IJ132" s="116"/>
      <c r="IK132" s="116"/>
      <c r="IL132" s="116"/>
      <c r="IM132" s="116"/>
      <c r="IN132" s="116"/>
      <c r="IO132" s="116"/>
      <c r="IP132" s="116"/>
      <c r="IQ132" s="116"/>
      <c r="IR132" s="116"/>
      <c r="IS132" s="116"/>
      <c r="IT132" s="116"/>
      <c r="IU132" s="116"/>
      <c r="IV132" s="116"/>
    </row>
    <row r="133" spans="1:24" s="109" customFormat="1" ht="12.75" customHeight="1">
      <c r="A133" s="125"/>
      <c r="B133" s="126"/>
      <c r="C133" s="126"/>
      <c r="D133" s="126"/>
      <c r="E133" s="127" t="s">
        <v>200</v>
      </c>
      <c r="F133" s="128"/>
      <c r="G133" s="128"/>
      <c r="H133" s="128"/>
      <c r="I133" s="128"/>
      <c r="J133" s="128"/>
      <c r="K133" s="128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24"/>
      <c r="X133" s="121"/>
    </row>
    <row r="134" spans="1:24" s="109" customFormat="1" ht="27" customHeight="1">
      <c r="A134" s="125" t="s">
        <v>346</v>
      </c>
      <c r="B134" s="126" t="s">
        <v>326</v>
      </c>
      <c r="C134" s="126" t="s">
        <v>215</v>
      </c>
      <c r="D134" s="126" t="s">
        <v>198</v>
      </c>
      <c r="E134" s="127" t="s">
        <v>345</v>
      </c>
      <c r="F134" s="128"/>
      <c r="G134" s="128"/>
      <c r="H134" s="128"/>
      <c r="I134" s="128"/>
      <c r="J134" s="128"/>
      <c r="K134" s="128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24"/>
      <c r="X134" s="121"/>
    </row>
    <row r="135" spans="1:24" s="109" customFormat="1" ht="34.5" customHeight="1">
      <c r="A135" s="125" t="s">
        <v>347</v>
      </c>
      <c r="B135" s="126" t="s">
        <v>348</v>
      </c>
      <c r="C135" s="126" t="s">
        <v>195</v>
      </c>
      <c r="D135" s="126" t="s">
        <v>195</v>
      </c>
      <c r="E135" s="107" t="s">
        <v>349</v>
      </c>
      <c r="F135" s="284">
        <v>5457.4</v>
      </c>
      <c r="G135" s="284">
        <v>5457.4</v>
      </c>
      <c r="H135" s="292"/>
      <c r="I135" s="285">
        <v>5140</v>
      </c>
      <c r="J135" s="285">
        <v>5140</v>
      </c>
      <c r="K135" s="285">
        <v>0</v>
      </c>
      <c r="L135" s="286">
        <v>6000</v>
      </c>
      <c r="M135" s="285">
        <v>6000</v>
      </c>
      <c r="N135" s="286">
        <v>0</v>
      </c>
      <c r="O135" s="286">
        <f>SUM(L135-I135)</f>
        <v>860</v>
      </c>
      <c r="P135" s="286">
        <f>SUM(M135-J135)</f>
        <v>860</v>
      </c>
      <c r="Q135" s="286">
        <f>SUM(N135-K135)</f>
        <v>0</v>
      </c>
      <c r="R135" s="286">
        <v>6500</v>
      </c>
      <c r="S135" s="286">
        <v>6500</v>
      </c>
      <c r="T135" s="286">
        <v>0</v>
      </c>
      <c r="U135" s="286">
        <v>7200</v>
      </c>
      <c r="V135" s="286">
        <v>7200</v>
      </c>
      <c r="W135" s="286">
        <v>0</v>
      </c>
      <c r="X135" s="287"/>
    </row>
    <row r="136" spans="1:24" s="109" customFormat="1" ht="12.75" customHeight="1">
      <c r="A136" s="125"/>
      <c r="B136" s="126"/>
      <c r="C136" s="126"/>
      <c r="D136" s="126"/>
      <c r="E136" s="127" t="s">
        <v>5</v>
      </c>
      <c r="F136" s="128"/>
      <c r="G136" s="128"/>
      <c r="H136" s="128"/>
      <c r="I136" s="128"/>
      <c r="J136" s="128"/>
      <c r="K136" s="128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24"/>
      <c r="X136" s="121"/>
    </row>
    <row r="137" spans="1:256" s="122" customFormat="1" ht="33" customHeight="1">
      <c r="A137" s="110" t="s">
        <v>350</v>
      </c>
      <c r="B137" s="111" t="s">
        <v>348</v>
      </c>
      <c r="C137" s="111" t="s">
        <v>204</v>
      </c>
      <c r="D137" s="111" t="s">
        <v>195</v>
      </c>
      <c r="E137" s="107" t="s">
        <v>351</v>
      </c>
      <c r="F137" s="134"/>
      <c r="G137" s="134"/>
      <c r="H137" s="134"/>
      <c r="I137" s="134"/>
      <c r="J137" s="134"/>
      <c r="K137" s="134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24"/>
      <c r="X137" s="121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6"/>
      <c r="FF137" s="116"/>
      <c r="FG137" s="116"/>
      <c r="FH137" s="116"/>
      <c r="FI137" s="116"/>
      <c r="FJ137" s="116"/>
      <c r="FK137" s="116"/>
      <c r="FL137" s="116"/>
      <c r="FM137" s="116"/>
      <c r="FN137" s="116"/>
      <c r="FO137" s="116"/>
      <c r="FP137" s="116"/>
      <c r="FQ137" s="116"/>
      <c r="FR137" s="116"/>
      <c r="FS137" s="116"/>
      <c r="FT137" s="116"/>
      <c r="FU137" s="116"/>
      <c r="FV137" s="116"/>
      <c r="FW137" s="116"/>
      <c r="FX137" s="116"/>
      <c r="FY137" s="116"/>
      <c r="FZ137" s="116"/>
      <c r="GA137" s="116"/>
      <c r="GB137" s="116"/>
      <c r="GC137" s="116"/>
      <c r="GD137" s="116"/>
      <c r="GE137" s="116"/>
      <c r="GF137" s="116"/>
      <c r="GG137" s="116"/>
      <c r="GH137" s="116"/>
      <c r="GI137" s="116"/>
      <c r="GJ137" s="116"/>
      <c r="GK137" s="116"/>
      <c r="GL137" s="116"/>
      <c r="GM137" s="116"/>
      <c r="GN137" s="116"/>
      <c r="GO137" s="116"/>
      <c r="GP137" s="116"/>
      <c r="GQ137" s="116"/>
      <c r="GR137" s="116"/>
      <c r="GS137" s="116"/>
      <c r="GT137" s="116"/>
      <c r="GU137" s="116"/>
      <c r="GV137" s="116"/>
      <c r="GW137" s="116"/>
      <c r="GX137" s="116"/>
      <c r="GY137" s="116"/>
      <c r="GZ137" s="116"/>
      <c r="HA137" s="116"/>
      <c r="HB137" s="116"/>
      <c r="HC137" s="116"/>
      <c r="HD137" s="116"/>
      <c r="HE137" s="116"/>
      <c r="HF137" s="116"/>
      <c r="HG137" s="116"/>
      <c r="HH137" s="116"/>
      <c r="HI137" s="116"/>
      <c r="HJ137" s="116"/>
      <c r="HK137" s="116"/>
      <c r="HL137" s="116"/>
      <c r="HM137" s="116"/>
      <c r="HN137" s="116"/>
      <c r="HO137" s="116"/>
      <c r="HP137" s="116"/>
      <c r="HQ137" s="116"/>
      <c r="HR137" s="116"/>
      <c r="HS137" s="116"/>
      <c r="HT137" s="116"/>
      <c r="HU137" s="116"/>
      <c r="HV137" s="116"/>
      <c r="HW137" s="116"/>
      <c r="HX137" s="116"/>
      <c r="HY137" s="116"/>
      <c r="HZ137" s="116"/>
      <c r="IA137" s="116"/>
      <c r="IB137" s="116"/>
      <c r="IC137" s="116"/>
      <c r="ID137" s="116"/>
      <c r="IE137" s="116"/>
      <c r="IF137" s="116"/>
      <c r="IG137" s="116"/>
      <c r="IH137" s="116"/>
      <c r="II137" s="116"/>
      <c r="IJ137" s="116"/>
      <c r="IK137" s="116"/>
      <c r="IL137" s="116"/>
      <c r="IM137" s="116"/>
      <c r="IN137" s="116"/>
      <c r="IO137" s="116"/>
      <c r="IP137" s="116"/>
      <c r="IQ137" s="116"/>
      <c r="IR137" s="116"/>
      <c r="IS137" s="116"/>
      <c r="IT137" s="116"/>
      <c r="IU137" s="116"/>
      <c r="IV137" s="116"/>
    </row>
    <row r="138" spans="1:24" s="109" customFormat="1" ht="12.75" customHeight="1">
      <c r="A138" s="125"/>
      <c r="B138" s="126"/>
      <c r="C138" s="126"/>
      <c r="D138" s="126"/>
      <c r="E138" s="127" t="s">
        <v>200</v>
      </c>
      <c r="F138" s="128"/>
      <c r="G138" s="128"/>
      <c r="H138" s="128"/>
      <c r="I138" s="128"/>
      <c r="J138" s="128"/>
      <c r="K138" s="128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24"/>
      <c r="X138" s="121"/>
    </row>
    <row r="139" spans="1:24" s="109" customFormat="1" ht="17.25" customHeight="1">
      <c r="A139" s="125" t="s">
        <v>352</v>
      </c>
      <c r="B139" s="126" t="s">
        <v>348</v>
      </c>
      <c r="C139" s="126" t="s">
        <v>204</v>
      </c>
      <c r="D139" s="126" t="s">
        <v>198</v>
      </c>
      <c r="E139" s="127" t="s">
        <v>351</v>
      </c>
      <c r="F139" s="128"/>
      <c r="G139" s="128"/>
      <c r="H139" s="128"/>
      <c r="I139" s="128"/>
      <c r="J139" s="128"/>
      <c r="K139" s="128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24"/>
      <c r="X139" s="121"/>
    </row>
    <row r="140" spans="1:256" s="122" customFormat="1" ht="39" customHeight="1">
      <c r="A140" s="110" t="s">
        <v>353</v>
      </c>
      <c r="B140" s="111" t="s">
        <v>348</v>
      </c>
      <c r="C140" s="111" t="s">
        <v>238</v>
      </c>
      <c r="D140" s="111" t="s">
        <v>195</v>
      </c>
      <c r="E140" s="107" t="s">
        <v>354</v>
      </c>
      <c r="F140" s="134"/>
      <c r="G140" s="134"/>
      <c r="H140" s="134"/>
      <c r="I140" s="134"/>
      <c r="J140" s="134"/>
      <c r="K140" s="134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24"/>
      <c r="X140" s="121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16"/>
      <c r="GE140" s="116"/>
      <c r="GF140" s="116"/>
      <c r="GG140" s="116"/>
      <c r="GH140" s="116"/>
      <c r="GI140" s="116"/>
      <c r="GJ140" s="116"/>
      <c r="GK140" s="116"/>
      <c r="GL140" s="116"/>
      <c r="GM140" s="116"/>
      <c r="GN140" s="116"/>
      <c r="GO140" s="116"/>
      <c r="GP140" s="116"/>
      <c r="GQ140" s="116"/>
      <c r="GR140" s="116"/>
      <c r="GS140" s="116"/>
      <c r="GT140" s="116"/>
      <c r="GU140" s="116"/>
      <c r="GV140" s="116"/>
      <c r="GW140" s="116"/>
      <c r="GX140" s="116"/>
      <c r="GY140" s="116"/>
      <c r="GZ140" s="116"/>
      <c r="HA140" s="116"/>
      <c r="HB140" s="116"/>
      <c r="HC140" s="116"/>
      <c r="HD140" s="116"/>
      <c r="HE140" s="116"/>
      <c r="HF140" s="116"/>
      <c r="HG140" s="116"/>
      <c r="HH140" s="116"/>
      <c r="HI140" s="116"/>
      <c r="HJ140" s="116"/>
      <c r="HK140" s="116"/>
      <c r="HL140" s="116"/>
      <c r="HM140" s="116"/>
      <c r="HN140" s="116"/>
      <c r="HO140" s="116"/>
      <c r="HP140" s="116"/>
      <c r="HQ140" s="116"/>
      <c r="HR140" s="116"/>
      <c r="HS140" s="116"/>
      <c r="HT140" s="116"/>
      <c r="HU140" s="116"/>
      <c r="HV140" s="116"/>
      <c r="HW140" s="116"/>
      <c r="HX140" s="116"/>
      <c r="HY140" s="116"/>
      <c r="HZ140" s="116"/>
      <c r="IA140" s="116"/>
      <c r="IB140" s="116"/>
      <c r="IC140" s="116"/>
      <c r="ID140" s="116"/>
      <c r="IE140" s="116"/>
      <c r="IF140" s="116"/>
      <c r="IG140" s="116"/>
      <c r="IH140" s="116"/>
      <c r="II140" s="116"/>
      <c r="IJ140" s="116"/>
      <c r="IK140" s="116"/>
      <c r="IL140" s="116"/>
      <c r="IM140" s="116"/>
      <c r="IN140" s="116"/>
      <c r="IO140" s="116"/>
      <c r="IP140" s="116"/>
      <c r="IQ140" s="116"/>
      <c r="IR140" s="116"/>
      <c r="IS140" s="116"/>
      <c r="IT140" s="116"/>
      <c r="IU140" s="116"/>
      <c r="IV140" s="116"/>
    </row>
    <row r="141" spans="1:24" s="109" customFormat="1" ht="12.75" customHeight="1">
      <c r="A141" s="125"/>
      <c r="B141" s="126"/>
      <c r="C141" s="126"/>
      <c r="D141" s="126"/>
      <c r="E141" s="127" t="s">
        <v>200</v>
      </c>
      <c r="F141" s="128"/>
      <c r="G141" s="128"/>
      <c r="H141" s="128"/>
      <c r="I141" s="128"/>
      <c r="J141" s="128"/>
      <c r="K141" s="128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24"/>
      <c r="X141" s="121"/>
    </row>
    <row r="142" spans="1:24" s="109" customFormat="1" ht="21.75" customHeight="1">
      <c r="A142" s="125" t="s">
        <v>355</v>
      </c>
      <c r="B142" s="126" t="s">
        <v>348</v>
      </c>
      <c r="C142" s="126" t="s">
        <v>238</v>
      </c>
      <c r="D142" s="126" t="s">
        <v>198</v>
      </c>
      <c r="E142" s="127" t="s">
        <v>354</v>
      </c>
      <c r="F142" s="128"/>
      <c r="G142" s="128"/>
      <c r="H142" s="128"/>
      <c r="I142" s="128"/>
      <c r="J142" s="128"/>
      <c r="K142" s="128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24"/>
      <c r="X142" s="121"/>
    </row>
    <row r="143" spans="1:256" s="122" customFormat="1" ht="54" customHeight="1">
      <c r="A143" s="110" t="s">
        <v>356</v>
      </c>
      <c r="B143" s="111" t="s">
        <v>348</v>
      </c>
      <c r="C143" s="111" t="s">
        <v>251</v>
      </c>
      <c r="D143" s="111" t="s">
        <v>195</v>
      </c>
      <c r="E143" s="107" t="s">
        <v>357</v>
      </c>
      <c r="F143" s="278">
        <v>5457.4</v>
      </c>
      <c r="G143" s="278">
        <v>5457.4</v>
      </c>
      <c r="H143" s="134"/>
      <c r="I143" s="137">
        <v>5140</v>
      </c>
      <c r="J143" s="137">
        <v>5140</v>
      </c>
      <c r="K143" s="137">
        <v>0</v>
      </c>
      <c r="L143" s="120">
        <v>6000</v>
      </c>
      <c r="M143" s="137">
        <v>6000</v>
      </c>
      <c r="N143" s="120">
        <v>0</v>
      </c>
      <c r="O143" s="120">
        <f>SUM(L143-I143)</f>
        <v>860</v>
      </c>
      <c r="P143" s="120">
        <f>SUM(M143-J143)</f>
        <v>860</v>
      </c>
      <c r="Q143" s="120">
        <f>SUM(N143-K143)</f>
        <v>0</v>
      </c>
      <c r="R143" s="120">
        <v>6500</v>
      </c>
      <c r="S143" s="120">
        <v>6500</v>
      </c>
      <c r="T143" s="120">
        <v>0</v>
      </c>
      <c r="U143" s="120">
        <v>7200</v>
      </c>
      <c r="V143" s="120">
        <v>7200</v>
      </c>
      <c r="W143" s="120">
        <v>0</v>
      </c>
      <c r="X143" s="121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6"/>
      <c r="FF143" s="116"/>
      <c r="FG143" s="116"/>
      <c r="FH143" s="116"/>
      <c r="FI143" s="116"/>
      <c r="FJ143" s="116"/>
      <c r="FK143" s="116"/>
      <c r="FL143" s="116"/>
      <c r="FM143" s="116"/>
      <c r="FN143" s="116"/>
      <c r="FO143" s="116"/>
      <c r="FP143" s="116"/>
      <c r="FQ143" s="116"/>
      <c r="FR143" s="116"/>
      <c r="FS143" s="116"/>
      <c r="FT143" s="116"/>
      <c r="FU143" s="116"/>
      <c r="FV143" s="116"/>
      <c r="FW143" s="116"/>
      <c r="FX143" s="116"/>
      <c r="FY143" s="116"/>
      <c r="FZ143" s="116"/>
      <c r="GA143" s="116"/>
      <c r="GB143" s="116"/>
      <c r="GC143" s="116"/>
      <c r="GD143" s="116"/>
      <c r="GE143" s="116"/>
      <c r="GF143" s="116"/>
      <c r="GG143" s="116"/>
      <c r="GH143" s="116"/>
      <c r="GI143" s="116"/>
      <c r="GJ143" s="116"/>
      <c r="GK143" s="116"/>
      <c r="GL143" s="116"/>
      <c r="GM143" s="116"/>
      <c r="GN143" s="116"/>
      <c r="GO143" s="116"/>
      <c r="GP143" s="116"/>
      <c r="GQ143" s="116"/>
      <c r="GR143" s="116"/>
      <c r="GS143" s="116"/>
      <c r="GT143" s="116"/>
      <c r="GU143" s="116"/>
      <c r="GV143" s="116"/>
      <c r="GW143" s="116"/>
      <c r="GX143" s="116"/>
      <c r="GY143" s="116"/>
      <c r="GZ143" s="116"/>
      <c r="HA143" s="116"/>
      <c r="HB143" s="116"/>
      <c r="HC143" s="116"/>
      <c r="HD143" s="116"/>
      <c r="HE143" s="116"/>
      <c r="HF143" s="116"/>
      <c r="HG143" s="116"/>
      <c r="HH143" s="116"/>
      <c r="HI143" s="116"/>
      <c r="HJ143" s="116"/>
      <c r="HK143" s="116"/>
      <c r="HL143" s="116"/>
      <c r="HM143" s="116"/>
      <c r="HN143" s="116"/>
      <c r="HO143" s="116"/>
      <c r="HP143" s="116"/>
      <c r="HQ143" s="116"/>
      <c r="HR143" s="116"/>
      <c r="HS143" s="116"/>
      <c r="HT143" s="116"/>
      <c r="HU143" s="116"/>
      <c r="HV143" s="116"/>
      <c r="HW143" s="116"/>
      <c r="HX143" s="116"/>
      <c r="HY143" s="116"/>
      <c r="HZ143" s="116"/>
      <c r="IA143" s="116"/>
      <c r="IB143" s="116"/>
      <c r="IC143" s="116"/>
      <c r="ID143" s="116"/>
      <c r="IE143" s="116"/>
      <c r="IF143" s="116"/>
      <c r="IG143" s="116"/>
      <c r="IH143" s="116"/>
      <c r="II143" s="116"/>
      <c r="IJ143" s="116"/>
      <c r="IK143" s="116"/>
      <c r="IL143" s="116"/>
      <c r="IM143" s="116"/>
      <c r="IN143" s="116"/>
      <c r="IO143" s="116"/>
      <c r="IP143" s="116"/>
      <c r="IQ143" s="116"/>
      <c r="IR143" s="116"/>
      <c r="IS143" s="116"/>
      <c r="IT143" s="116"/>
      <c r="IU143" s="116"/>
      <c r="IV143" s="116"/>
    </row>
    <row r="144" spans="1:24" s="109" customFormat="1" ht="12.75" customHeight="1">
      <c r="A144" s="125"/>
      <c r="B144" s="126"/>
      <c r="C144" s="126"/>
      <c r="D144" s="126"/>
      <c r="E144" s="127" t="s">
        <v>200</v>
      </c>
      <c r="F144" s="128"/>
      <c r="G144" s="128"/>
      <c r="H144" s="128"/>
      <c r="I144" s="128"/>
      <c r="J144" s="128"/>
      <c r="K144" s="128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24"/>
      <c r="X144" s="121"/>
    </row>
    <row r="145" spans="1:24" s="109" customFormat="1" ht="24" customHeight="1">
      <c r="A145" s="125" t="s">
        <v>358</v>
      </c>
      <c r="B145" s="126" t="s">
        <v>348</v>
      </c>
      <c r="C145" s="126" t="s">
        <v>251</v>
      </c>
      <c r="D145" s="126" t="s">
        <v>198</v>
      </c>
      <c r="E145" s="127" t="s">
        <v>357</v>
      </c>
      <c r="F145" s="129">
        <v>5457.4</v>
      </c>
      <c r="G145" s="129">
        <v>5457.4</v>
      </c>
      <c r="H145" s="128"/>
      <c r="I145" s="282">
        <v>5140</v>
      </c>
      <c r="J145" s="282">
        <v>5140</v>
      </c>
      <c r="K145" s="282">
        <v>0</v>
      </c>
      <c r="L145" s="119">
        <v>6000</v>
      </c>
      <c r="M145" s="282">
        <v>6000</v>
      </c>
      <c r="N145" s="119">
        <v>0</v>
      </c>
      <c r="O145" s="119">
        <f>SUM(L145-I145)</f>
        <v>860</v>
      </c>
      <c r="P145" s="119">
        <f>SUM(M145-J145)</f>
        <v>860</v>
      </c>
      <c r="Q145" s="119">
        <f>SUM(N145-K145)</f>
        <v>0</v>
      </c>
      <c r="R145" s="119">
        <v>6500</v>
      </c>
      <c r="S145" s="119">
        <v>6500</v>
      </c>
      <c r="T145" s="119">
        <v>0</v>
      </c>
      <c r="U145" s="119">
        <v>7200</v>
      </c>
      <c r="V145" s="119">
        <v>7200</v>
      </c>
      <c r="W145" s="119">
        <v>0</v>
      </c>
      <c r="X145" s="121"/>
    </row>
    <row r="146" spans="1:256" s="122" customFormat="1" ht="46.5" customHeight="1">
      <c r="A146" s="110" t="s">
        <v>359</v>
      </c>
      <c r="B146" s="111" t="s">
        <v>348</v>
      </c>
      <c r="C146" s="111" t="s">
        <v>256</v>
      </c>
      <c r="D146" s="111" t="s">
        <v>195</v>
      </c>
      <c r="E146" s="107" t="s">
        <v>360</v>
      </c>
      <c r="F146" s="134"/>
      <c r="G146" s="134"/>
      <c r="H146" s="134"/>
      <c r="I146" s="134"/>
      <c r="J146" s="134"/>
      <c r="K146" s="134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24"/>
      <c r="X146" s="121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16"/>
      <c r="FL146" s="116"/>
      <c r="FM146" s="116"/>
      <c r="FN146" s="116"/>
      <c r="FO146" s="116"/>
      <c r="FP146" s="116"/>
      <c r="FQ146" s="116"/>
      <c r="FR146" s="116"/>
      <c r="FS146" s="116"/>
      <c r="FT146" s="116"/>
      <c r="FU146" s="116"/>
      <c r="FV146" s="116"/>
      <c r="FW146" s="116"/>
      <c r="FX146" s="116"/>
      <c r="FY146" s="116"/>
      <c r="FZ146" s="116"/>
      <c r="GA146" s="116"/>
      <c r="GB146" s="116"/>
      <c r="GC146" s="116"/>
      <c r="GD146" s="116"/>
      <c r="GE146" s="116"/>
      <c r="GF146" s="116"/>
      <c r="GG146" s="116"/>
      <c r="GH146" s="116"/>
      <c r="GI146" s="116"/>
      <c r="GJ146" s="116"/>
      <c r="GK146" s="116"/>
      <c r="GL146" s="116"/>
      <c r="GM146" s="116"/>
      <c r="GN146" s="116"/>
      <c r="GO146" s="116"/>
      <c r="GP146" s="116"/>
      <c r="GQ146" s="116"/>
      <c r="GR146" s="116"/>
      <c r="GS146" s="116"/>
      <c r="GT146" s="116"/>
      <c r="GU146" s="116"/>
      <c r="GV146" s="116"/>
      <c r="GW146" s="116"/>
      <c r="GX146" s="116"/>
      <c r="GY146" s="116"/>
      <c r="GZ146" s="116"/>
      <c r="HA146" s="116"/>
      <c r="HB146" s="116"/>
      <c r="HC146" s="116"/>
      <c r="HD146" s="116"/>
      <c r="HE146" s="116"/>
      <c r="HF146" s="116"/>
      <c r="HG146" s="116"/>
      <c r="HH146" s="116"/>
      <c r="HI146" s="116"/>
      <c r="HJ146" s="116"/>
      <c r="HK146" s="116"/>
      <c r="HL146" s="116"/>
      <c r="HM146" s="116"/>
      <c r="HN146" s="116"/>
      <c r="HO146" s="116"/>
      <c r="HP146" s="116"/>
      <c r="HQ146" s="116"/>
      <c r="HR146" s="116"/>
      <c r="HS146" s="116"/>
      <c r="HT146" s="116"/>
      <c r="HU146" s="116"/>
      <c r="HV146" s="116"/>
      <c r="HW146" s="116"/>
      <c r="HX146" s="116"/>
      <c r="HY146" s="116"/>
      <c r="HZ146" s="116"/>
      <c r="IA146" s="116"/>
      <c r="IB146" s="116"/>
      <c r="IC146" s="116"/>
      <c r="ID146" s="116"/>
      <c r="IE146" s="116"/>
      <c r="IF146" s="116"/>
      <c r="IG146" s="116"/>
      <c r="IH146" s="116"/>
      <c r="II146" s="116"/>
      <c r="IJ146" s="116"/>
      <c r="IK146" s="116"/>
      <c r="IL146" s="116"/>
      <c r="IM146" s="116"/>
      <c r="IN146" s="116"/>
      <c r="IO146" s="116"/>
      <c r="IP146" s="116"/>
      <c r="IQ146" s="116"/>
      <c r="IR146" s="116"/>
      <c r="IS146" s="116"/>
      <c r="IT146" s="116"/>
      <c r="IU146" s="116"/>
      <c r="IV146" s="116"/>
    </row>
    <row r="147" spans="1:24" s="109" customFormat="1" ht="12.75" customHeight="1">
      <c r="A147" s="125"/>
      <c r="B147" s="126"/>
      <c r="C147" s="126"/>
      <c r="D147" s="126"/>
      <c r="E147" s="127" t="s">
        <v>200</v>
      </c>
      <c r="F147" s="128"/>
      <c r="G147" s="128"/>
      <c r="H147" s="128"/>
      <c r="I147" s="128"/>
      <c r="J147" s="128"/>
      <c r="K147" s="128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24"/>
      <c r="X147" s="121"/>
    </row>
    <row r="148" spans="1:24" s="109" customFormat="1" ht="46.5" customHeight="1">
      <c r="A148" s="125" t="s">
        <v>361</v>
      </c>
      <c r="B148" s="126" t="s">
        <v>348</v>
      </c>
      <c r="C148" s="126" t="s">
        <v>256</v>
      </c>
      <c r="D148" s="126" t="s">
        <v>222</v>
      </c>
      <c r="E148" s="127" t="s">
        <v>362</v>
      </c>
      <c r="F148" s="128"/>
      <c r="G148" s="128"/>
      <c r="H148" s="128"/>
      <c r="I148" s="128"/>
      <c r="J148" s="128"/>
      <c r="K148" s="128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24"/>
      <c r="X148" s="121"/>
    </row>
    <row r="149" spans="1:24" s="109" customFormat="1" ht="54.75" customHeight="1">
      <c r="A149" s="125" t="s">
        <v>363</v>
      </c>
      <c r="B149" s="126" t="s">
        <v>364</v>
      </c>
      <c r="C149" s="126" t="s">
        <v>195</v>
      </c>
      <c r="D149" s="126" t="s">
        <v>195</v>
      </c>
      <c r="E149" s="107" t="s">
        <v>365</v>
      </c>
      <c r="F149" s="137">
        <v>0</v>
      </c>
      <c r="G149" s="278">
        <v>83937.4</v>
      </c>
      <c r="H149" s="137">
        <v>0</v>
      </c>
      <c r="I149" s="137"/>
      <c r="J149" s="137">
        <v>82462</v>
      </c>
      <c r="K149" s="137">
        <v>0</v>
      </c>
      <c r="L149" s="120">
        <v>0</v>
      </c>
      <c r="M149" s="120">
        <v>50977.5</v>
      </c>
      <c r="N149" s="137">
        <v>0</v>
      </c>
      <c r="O149" s="120">
        <f>SUM(L149-I149)</f>
        <v>0</v>
      </c>
      <c r="P149" s="120">
        <f>SUM(M149-J149)</f>
        <v>-31484.5</v>
      </c>
      <c r="Q149" s="120">
        <f>SUM(N149-K149)</f>
        <v>0</v>
      </c>
      <c r="R149" s="120">
        <v>0</v>
      </c>
      <c r="S149" s="120">
        <v>27084.3</v>
      </c>
      <c r="T149" s="120">
        <v>0</v>
      </c>
      <c r="U149" s="120">
        <v>0</v>
      </c>
      <c r="V149" s="120">
        <v>35692.4</v>
      </c>
      <c r="W149" s="120">
        <v>0</v>
      </c>
      <c r="X149" s="121"/>
    </row>
    <row r="150" spans="1:24" s="109" customFormat="1" ht="15.75" customHeight="1">
      <c r="A150" s="125"/>
      <c r="B150" s="126"/>
      <c r="C150" s="126"/>
      <c r="D150" s="126"/>
      <c r="E150" s="127" t="s">
        <v>5</v>
      </c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21"/>
    </row>
    <row r="151" spans="1:256" s="122" customFormat="1" ht="54" customHeight="1">
      <c r="A151" s="110" t="s">
        <v>366</v>
      </c>
      <c r="B151" s="111" t="s">
        <v>364</v>
      </c>
      <c r="C151" s="111" t="s">
        <v>198</v>
      </c>
      <c r="D151" s="111" t="s">
        <v>195</v>
      </c>
      <c r="E151" s="107" t="s">
        <v>367</v>
      </c>
      <c r="F151" s="137">
        <v>0</v>
      </c>
      <c r="G151" s="278">
        <v>83937.4</v>
      </c>
      <c r="H151" s="137">
        <v>0</v>
      </c>
      <c r="I151" s="137"/>
      <c r="J151" s="137">
        <v>82462</v>
      </c>
      <c r="K151" s="137">
        <v>0</v>
      </c>
      <c r="L151" s="120">
        <v>0</v>
      </c>
      <c r="M151" s="120">
        <v>50977.5</v>
      </c>
      <c r="N151" s="137">
        <v>0</v>
      </c>
      <c r="O151" s="120">
        <f>SUM(L151-I151)</f>
        <v>0</v>
      </c>
      <c r="P151" s="120">
        <f>SUM(M151-J151)</f>
        <v>-31484.5</v>
      </c>
      <c r="Q151" s="120">
        <f>SUM(N151-K151)</f>
        <v>0</v>
      </c>
      <c r="R151" s="120">
        <v>0</v>
      </c>
      <c r="S151" s="120">
        <v>27084.3</v>
      </c>
      <c r="T151" s="120">
        <v>0</v>
      </c>
      <c r="U151" s="120">
        <v>0</v>
      </c>
      <c r="V151" s="120">
        <v>35692.4</v>
      </c>
      <c r="W151" s="120">
        <v>0</v>
      </c>
      <c r="X151" s="121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  <c r="FV151" s="116"/>
      <c r="FW151" s="116"/>
      <c r="FX151" s="116"/>
      <c r="FY151" s="116"/>
      <c r="FZ151" s="116"/>
      <c r="GA151" s="116"/>
      <c r="GB151" s="116"/>
      <c r="GC151" s="116"/>
      <c r="GD151" s="116"/>
      <c r="GE151" s="116"/>
      <c r="GF151" s="116"/>
      <c r="GG151" s="116"/>
      <c r="GH151" s="116"/>
      <c r="GI151" s="116"/>
      <c r="GJ151" s="116"/>
      <c r="GK151" s="116"/>
      <c r="GL151" s="116"/>
      <c r="GM151" s="116"/>
      <c r="GN151" s="116"/>
      <c r="GO151" s="116"/>
      <c r="GP151" s="116"/>
      <c r="GQ151" s="116"/>
      <c r="GR151" s="116"/>
      <c r="GS151" s="116"/>
      <c r="GT151" s="116"/>
      <c r="GU151" s="116"/>
      <c r="GV151" s="116"/>
      <c r="GW151" s="116"/>
      <c r="GX151" s="116"/>
      <c r="GY151" s="116"/>
      <c r="GZ151" s="116"/>
      <c r="HA151" s="116"/>
      <c r="HB151" s="116"/>
      <c r="HC151" s="116"/>
      <c r="HD151" s="116"/>
      <c r="HE151" s="116"/>
      <c r="HF151" s="116"/>
      <c r="HG151" s="116"/>
      <c r="HH151" s="116"/>
      <c r="HI151" s="116"/>
      <c r="HJ151" s="116"/>
      <c r="HK151" s="116"/>
      <c r="HL151" s="116"/>
      <c r="HM151" s="116"/>
      <c r="HN151" s="116"/>
      <c r="HO151" s="116"/>
      <c r="HP151" s="116"/>
      <c r="HQ151" s="116"/>
      <c r="HR151" s="116"/>
      <c r="HS151" s="116"/>
      <c r="HT151" s="116"/>
      <c r="HU151" s="116"/>
      <c r="HV151" s="116"/>
      <c r="HW151" s="116"/>
      <c r="HX151" s="116"/>
      <c r="HY151" s="116"/>
      <c r="HZ151" s="116"/>
      <c r="IA151" s="116"/>
      <c r="IB151" s="116"/>
      <c r="IC151" s="116"/>
      <c r="ID151" s="116"/>
      <c r="IE151" s="116"/>
      <c r="IF151" s="116"/>
      <c r="IG151" s="116"/>
      <c r="IH151" s="116"/>
      <c r="II151" s="116"/>
      <c r="IJ151" s="116"/>
      <c r="IK151" s="116"/>
      <c r="IL151" s="116"/>
      <c r="IM151" s="116"/>
      <c r="IN151" s="116"/>
      <c r="IO151" s="116"/>
      <c r="IP151" s="116"/>
      <c r="IQ151" s="116"/>
      <c r="IR151" s="116"/>
      <c r="IS151" s="116"/>
      <c r="IT151" s="116"/>
      <c r="IU151" s="116"/>
      <c r="IV151" s="116"/>
    </row>
    <row r="152" spans="1:24" s="109" customFormat="1" ht="18.75" customHeight="1">
      <c r="A152" s="125"/>
      <c r="B152" s="126"/>
      <c r="C152" s="126"/>
      <c r="D152" s="126"/>
      <c r="E152" s="127" t="s">
        <v>200</v>
      </c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21"/>
    </row>
    <row r="153" spans="1:24" s="109" customFormat="1" ht="21" customHeight="1" thickBot="1">
      <c r="A153" s="149" t="s">
        <v>368</v>
      </c>
      <c r="B153" s="150" t="s">
        <v>364</v>
      </c>
      <c r="C153" s="150" t="s">
        <v>198</v>
      </c>
      <c r="D153" s="150" t="s">
        <v>222</v>
      </c>
      <c r="E153" s="151" t="s">
        <v>369</v>
      </c>
      <c r="F153" s="152">
        <v>83937.4</v>
      </c>
      <c r="G153" s="293">
        <v>0</v>
      </c>
      <c r="H153" s="153"/>
      <c r="I153" s="293">
        <v>82462</v>
      </c>
      <c r="J153" s="293">
        <v>0</v>
      </c>
      <c r="K153" s="293"/>
      <c r="L153" s="154">
        <v>50977.5</v>
      </c>
      <c r="M153" s="293">
        <v>0</v>
      </c>
      <c r="N153" s="293">
        <v>0</v>
      </c>
      <c r="O153" s="154">
        <f>SUM(L153-I153)</f>
        <v>-31484.5</v>
      </c>
      <c r="P153" s="154">
        <f>SUM(M153-J153)</f>
        <v>0</v>
      </c>
      <c r="Q153" s="154">
        <f>SUM(N153-K153)</f>
        <v>0</v>
      </c>
      <c r="R153" s="154">
        <v>27084.3</v>
      </c>
      <c r="S153" s="154">
        <v>0</v>
      </c>
      <c r="T153" s="154">
        <v>0</v>
      </c>
      <c r="U153" s="154">
        <v>35692.4</v>
      </c>
      <c r="V153" s="154"/>
      <c r="W153" s="154">
        <v>0</v>
      </c>
      <c r="X153" s="155"/>
    </row>
    <row r="154" spans="6:24" ht="10.5">
      <c r="F154" s="30"/>
      <c r="G154" s="34"/>
      <c r="H154" s="30"/>
      <c r="I154" s="34"/>
      <c r="J154" s="34"/>
      <c r="K154" s="34"/>
      <c r="L154" s="35"/>
      <c r="M154" s="34"/>
      <c r="N154" s="34"/>
      <c r="O154" s="36"/>
      <c r="P154" s="36"/>
      <c r="Q154" s="36"/>
      <c r="R154" s="36"/>
      <c r="S154" s="36"/>
      <c r="T154" s="36"/>
      <c r="U154" s="36"/>
      <c r="V154" s="36"/>
      <c r="W154" s="36"/>
      <c r="X154" s="29"/>
    </row>
    <row r="155" spans="6:24" ht="10.5">
      <c r="F155" s="34"/>
      <c r="G155" s="30"/>
      <c r="H155" s="34"/>
      <c r="I155" s="34"/>
      <c r="J155" s="34"/>
      <c r="K155" s="34"/>
      <c r="L155" s="36"/>
      <c r="M155" s="36"/>
      <c r="N155" s="34"/>
      <c r="O155" s="36"/>
      <c r="P155" s="36"/>
      <c r="Q155" s="36"/>
      <c r="R155" s="36"/>
      <c r="S155" s="36"/>
      <c r="T155" s="36"/>
      <c r="U155" s="36"/>
      <c r="V155" s="36"/>
      <c r="W155" s="36"/>
      <c r="X155" s="29"/>
    </row>
    <row r="156" spans="6:24" ht="10.5">
      <c r="F156" s="30"/>
      <c r="G156" s="34"/>
      <c r="H156" s="30"/>
      <c r="I156" s="34"/>
      <c r="J156" s="34"/>
      <c r="K156" s="34"/>
      <c r="L156" s="35"/>
      <c r="M156" s="34"/>
      <c r="N156" s="34"/>
      <c r="O156" s="36"/>
      <c r="P156" s="36"/>
      <c r="Q156" s="36"/>
      <c r="R156" s="36"/>
      <c r="S156" s="36"/>
      <c r="T156" s="36"/>
      <c r="U156" s="36"/>
      <c r="V156" s="36"/>
      <c r="W156" s="36"/>
      <c r="X156" s="29"/>
    </row>
    <row r="157" spans="6:24" ht="10.5">
      <c r="F157" s="37"/>
      <c r="G157" s="37"/>
      <c r="H157" s="37"/>
      <c r="I157" s="37"/>
      <c r="J157" s="37"/>
      <c r="K157" s="37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29"/>
    </row>
  </sheetData>
  <sheetProtection/>
  <mergeCells count="26">
    <mergeCell ref="O8:Q8"/>
    <mergeCell ref="O9:O10"/>
    <mergeCell ref="P9:Q9"/>
    <mergeCell ref="X9:X10"/>
    <mergeCell ref="A8:A10"/>
    <mergeCell ref="B8:B10"/>
    <mergeCell ref="A5:X5"/>
    <mergeCell ref="C8:C10"/>
    <mergeCell ref="D8:D10"/>
    <mergeCell ref="E8:E10"/>
    <mergeCell ref="F8:H8"/>
    <mergeCell ref="I8:K8"/>
    <mergeCell ref="F9:F10"/>
    <mergeCell ref="G9:H9"/>
    <mergeCell ref="I9:I10"/>
    <mergeCell ref="J9:K9"/>
    <mergeCell ref="S2:X2"/>
    <mergeCell ref="L8:N8"/>
    <mergeCell ref="R8:T8"/>
    <mergeCell ref="U8:W8"/>
    <mergeCell ref="L9:L10"/>
    <mergeCell ref="M9:N9"/>
    <mergeCell ref="R9:R10"/>
    <mergeCell ref="S9:T9"/>
    <mergeCell ref="U9:U10"/>
    <mergeCell ref="V9:W9"/>
  </mergeCells>
  <printOptions/>
  <pageMargins left="0.03937007874015748" right="0.03937007874015748" top="0.15748031496062992" bottom="0.15748031496062992" header="0.03937007874015748" footer="0.118110236220472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3"/>
  <sheetViews>
    <sheetView zoomScale="110" zoomScaleNormal="110" zoomScalePageLayoutView="0" workbookViewId="0" topLeftCell="A1">
      <selection activeCell="A5" sqref="A5:V5"/>
    </sheetView>
  </sheetViews>
  <sheetFormatPr defaultColWidth="9.140625" defaultRowHeight="12"/>
  <cols>
    <col min="1" max="1" width="4.7109375" style="2" customWidth="1"/>
    <col min="2" max="2" width="17.421875" style="3" customWidth="1"/>
    <col min="3" max="3" width="4.8515625" style="2" customWidth="1"/>
    <col min="4" max="4" width="10.140625" style="2" customWidth="1"/>
    <col min="5" max="5" width="9.421875" style="2" customWidth="1"/>
    <col min="6" max="6" width="9.28125" style="2" customWidth="1"/>
    <col min="7" max="7" width="9.421875" style="2" customWidth="1"/>
    <col min="8" max="8" width="9.00390625" style="2" customWidth="1"/>
    <col min="9" max="9" width="10.421875" style="2" customWidth="1"/>
    <col min="10" max="10" width="10.7109375" style="1" customWidth="1"/>
    <col min="11" max="11" width="10.28125" style="1" customWidth="1"/>
    <col min="12" max="12" width="10.8515625" style="1" customWidth="1"/>
    <col min="13" max="13" width="11.421875" style="1" customWidth="1"/>
    <col min="14" max="14" width="11.00390625" style="1" customWidth="1"/>
    <col min="15" max="17" width="10.421875" style="1" customWidth="1"/>
    <col min="18" max="18" width="10.7109375" style="1" customWidth="1"/>
    <col min="19" max="19" width="10.421875" style="1" customWidth="1"/>
    <col min="20" max="20" width="10.7109375" style="1" customWidth="1"/>
    <col min="21" max="21" width="11.00390625" style="1" customWidth="1"/>
    <col min="22" max="22" width="12.28125" style="0" customWidth="1"/>
  </cols>
  <sheetData>
    <row r="1" ht="24" customHeight="1"/>
    <row r="2" spans="1:22" ht="26.25" customHeight="1">
      <c r="A2" s="85"/>
      <c r="B2" s="86"/>
      <c r="C2" s="85"/>
      <c r="D2" s="85"/>
      <c r="E2" s="85"/>
      <c r="F2" s="85"/>
      <c r="G2" s="85"/>
      <c r="H2" s="85"/>
      <c r="I2" s="85"/>
      <c r="J2" s="87"/>
      <c r="K2" s="87"/>
      <c r="L2" s="88"/>
      <c r="M2" s="88"/>
      <c r="N2" s="88"/>
      <c r="O2" s="88"/>
      <c r="P2" s="87"/>
      <c r="Q2" s="358" t="s">
        <v>788</v>
      </c>
      <c r="R2" s="358"/>
      <c r="S2" s="358"/>
      <c r="T2" s="358"/>
      <c r="U2" s="358"/>
      <c r="V2" s="358"/>
    </row>
    <row r="3" spans="1:22" ht="15.75" customHeight="1">
      <c r="A3" s="85"/>
      <c r="B3" s="86"/>
      <c r="C3" s="85"/>
      <c r="D3" s="85"/>
      <c r="E3" s="85"/>
      <c r="F3" s="85"/>
      <c r="G3" s="85"/>
      <c r="H3" s="85"/>
      <c r="I3" s="85"/>
      <c r="J3" s="87"/>
      <c r="K3" s="87"/>
      <c r="L3" s="88"/>
      <c r="M3" s="88"/>
      <c r="N3" s="88"/>
      <c r="O3" s="88"/>
      <c r="P3" s="87"/>
      <c r="Q3" s="89"/>
      <c r="R3" s="89"/>
      <c r="S3" s="89"/>
      <c r="T3" s="89"/>
      <c r="U3" s="89"/>
      <c r="V3" s="89"/>
    </row>
    <row r="4" spans="1:22" ht="18" customHeight="1">
      <c r="A4" s="85"/>
      <c r="B4" s="86"/>
      <c r="C4" s="85"/>
      <c r="D4" s="85"/>
      <c r="E4" s="85"/>
      <c r="F4" s="85"/>
      <c r="G4" s="85"/>
      <c r="H4" s="85"/>
      <c r="I4" s="85"/>
      <c r="J4" s="87"/>
      <c r="K4" s="87"/>
      <c r="L4" s="88"/>
      <c r="M4" s="88"/>
      <c r="N4" s="88"/>
      <c r="O4" s="88"/>
      <c r="P4" s="87"/>
      <c r="Q4" s="89"/>
      <c r="R4" s="89"/>
      <c r="S4" s="89"/>
      <c r="T4" s="89"/>
      <c r="U4" s="89"/>
      <c r="V4" s="89"/>
    </row>
    <row r="5" spans="1:22" ht="42.75" customHeight="1">
      <c r="A5" s="412" t="s">
        <v>769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</row>
    <row r="6" spans="1:22" ht="14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1:22" ht="18.75" customHeight="1" thickBot="1">
      <c r="A7" s="85"/>
      <c r="B7" s="86"/>
      <c r="C7" s="85"/>
      <c r="D7" s="85"/>
      <c r="E7" s="85"/>
      <c r="F7" s="85"/>
      <c r="G7" s="85"/>
      <c r="H7" s="85"/>
      <c r="I7" s="85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0"/>
      <c r="V7" s="90" t="s">
        <v>0</v>
      </c>
    </row>
    <row r="8" spans="1:22" s="81" customFormat="1" ht="23.25" customHeight="1">
      <c r="A8" s="380" t="s">
        <v>1</v>
      </c>
      <c r="B8" s="382" t="s">
        <v>370</v>
      </c>
      <c r="C8" s="384" t="s">
        <v>371</v>
      </c>
      <c r="D8" s="376" t="s">
        <v>726</v>
      </c>
      <c r="E8" s="376"/>
      <c r="F8" s="376"/>
      <c r="G8" s="376" t="s">
        <v>727</v>
      </c>
      <c r="H8" s="376"/>
      <c r="I8" s="376"/>
      <c r="J8" s="376" t="s">
        <v>184</v>
      </c>
      <c r="K8" s="376"/>
      <c r="L8" s="376"/>
      <c r="M8" s="378" t="s">
        <v>728</v>
      </c>
      <c r="N8" s="378"/>
      <c r="O8" s="378"/>
      <c r="P8" s="376" t="s">
        <v>185</v>
      </c>
      <c r="Q8" s="376"/>
      <c r="R8" s="376"/>
      <c r="S8" s="376" t="s">
        <v>186</v>
      </c>
      <c r="T8" s="376"/>
      <c r="U8" s="376"/>
      <c r="V8" s="82" t="s">
        <v>729</v>
      </c>
    </row>
    <row r="9" spans="1:22" s="81" customFormat="1" ht="20.25" customHeight="1">
      <c r="A9" s="381"/>
      <c r="B9" s="383"/>
      <c r="C9" s="385"/>
      <c r="D9" s="377" t="s">
        <v>4</v>
      </c>
      <c r="E9" s="377" t="s">
        <v>5</v>
      </c>
      <c r="F9" s="377"/>
      <c r="G9" s="377" t="s">
        <v>4</v>
      </c>
      <c r="H9" s="377" t="s">
        <v>5</v>
      </c>
      <c r="I9" s="377"/>
      <c r="J9" s="377" t="s">
        <v>4</v>
      </c>
      <c r="K9" s="377" t="s">
        <v>5</v>
      </c>
      <c r="L9" s="377"/>
      <c r="M9" s="377" t="s">
        <v>4</v>
      </c>
      <c r="N9" s="377" t="s">
        <v>5</v>
      </c>
      <c r="O9" s="377"/>
      <c r="P9" s="377" t="s">
        <v>4</v>
      </c>
      <c r="Q9" s="377" t="s">
        <v>5</v>
      </c>
      <c r="R9" s="377"/>
      <c r="S9" s="377" t="s">
        <v>4</v>
      </c>
      <c r="T9" s="377" t="s">
        <v>5</v>
      </c>
      <c r="U9" s="377"/>
      <c r="V9" s="379" t="s">
        <v>730</v>
      </c>
    </row>
    <row r="10" spans="1:22" s="81" customFormat="1" ht="67.5" customHeight="1">
      <c r="A10" s="381"/>
      <c r="B10" s="383"/>
      <c r="C10" s="385"/>
      <c r="D10" s="377"/>
      <c r="E10" s="52" t="s">
        <v>6</v>
      </c>
      <c r="F10" s="52" t="s">
        <v>7</v>
      </c>
      <c r="G10" s="377"/>
      <c r="H10" s="52" t="s">
        <v>6</v>
      </c>
      <c r="I10" s="52" t="s">
        <v>7</v>
      </c>
      <c r="J10" s="377"/>
      <c r="K10" s="52" t="s">
        <v>6</v>
      </c>
      <c r="L10" s="52" t="s">
        <v>7</v>
      </c>
      <c r="M10" s="377"/>
      <c r="N10" s="52" t="s">
        <v>6</v>
      </c>
      <c r="O10" s="52" t="s">
        <v>7</v>
      </c>
      <c r="P10" s="377"/>
      <c r="Q10" s="52" t="s">
        <v>6</v>
      </c>
      <c r="R10" s="52" t="s">
        <v>7</v>
      </c>
      <c r="S10" s="377"/>
      <c r="T10" s="52" t="s">
        <v>6</v>
      </c>
      <c r="U10" s="52" t="s">
        <v>7</v>
      </c>
      <c r="V10" s="379"/>
    </row>
    <row r="11" spans="1:22" s="81" customFormat="1" ht="16.5" customHeight="1">
      <c r="A11" s="51">
        <v>1</v>
      </c>
      <c r="B11" s="52">
        <v>2</v>
      </c>
      <c r="C11" s="53">
        <v>3</v>
      </c>
      <c r="D11" s="52">
        <v>4</v>
      </c>
      <c r="E11" s="53">
        <v>5</v>
      </c>
      <c r="F11" s="52">
        <v>6</v>
      </c>
      <c r="G11" s="53">
        <v>7</v>
      </c>
      <c r="H11" s="52">
        <v>8</v>
      </c>
      <c r="I11" s="53">
        <v>9</v>
      </c>
      <c r="J11" s="52">
        <v>10</v>
      </c>
      <c r="K11" s="53">
        <v>11</v>
      </c>
      <c r="L11" s="52">
        <v>12</v>
      </c>
      <c r="M11" s="53">
        <v>13</v>
      </c>
      <c r="N11" s="52">
        <v>14</v>
      </c>
      <c r="O11" s="53">
        <v>15</v>
      </c>
      <c r="P11" s="52">
        <v>16</v>
      </c>
      <c r="Q11" s="53">
        <v>17</v>
      </c>
      <c r="R11" s="52">
        <v>18</v>
      </c>
      <c r="S11" s="53">
        <v>19</v>
      </c>
      <c r="T11" s="52">
        <v>20</v>
      </c>
      <c r="U11" s="53">
        <v>21</v>
      </c>
      <c r="V11" s="83">
        <v>22</v>
      </c>
    </row>
    <row r="12" spans="1:22" s="6" customFormat="1" ht="54" customHeight="1">
      <c r="A12" s="55" t="s">
        <v>372</v>
      </c>
      <c r="B12" s="106" t="s">
        <v>192</v>
      </c>
      <c r="C12" s="57" t="s">
        <v>10</v>
      </c>
      <c r="D12" s="91">
        <v>494872.7</v>
      </c>
      <c r="E12" s="92">
        <v>376050.1</v>
      </c>
      <c r="F12" s="92">
        <v>202760</v>
      </c>
      <c r="G12" s="294">
        <v>479188.6</v>
      </c>
      <c r="H12" s="294">
        <v>429703.5</v>
      </c>
      <c r="I12" s="294">
        <v>131947.1</v>
      </c>
      <c r="J12" s="84">
        <v>696450</v>
      </c>
      <c r="K12" s="84">
        <v>462427.5</v>
      </c>
      <c r="L12" s="84">
        <v>285000</v>
      </c>
      <c r="M12" s="84">
        <f>SUM(J12-G12)</f>
        <v>217261.40000000002</v>
      </c>
      <c r="N12" s="84">
        <f>SUM(K12-H12)</f>
        <v>32724</v>
      </c>
      <c r="O12" s="84">
        <f>SUM(L12-I12)</f>
        <v>153052.9</v>
      </c>
      <c r="P12" s="84">
        <v>707265</v>
      </c>
      <c r="Q12" s="84">
        <v>493349.3</v>
      </c>
      <c r="R12" s="84">
        <v>241000</v>
      </c>
      <c r="S12" s="84">
        <v>657275</v>
      </c>
      <c r="T12" s="84">
        <v>545967.4</v>
      </c>
      <c r="U12" s="84">
        <v>147000</v>
      </c>
      <c r="V12" s="64"/>
    </row>
    <row r="13" spans="1:22" ht="24" customHeight="1">
      <c r="A13" s="65"/>
      <c r="B13" s="66" t="s">
        <v>5</v>
      </c>
      <c r="C13" s="32"/>
      <c r="D13" s="59"/>
      <c r="E13" s="59"/>
      <c r="F13" s="59"/>
      <c r="G13" s="59"/>
      <c r="H13" s="59"/>
      <c r="I13" s="59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s="6" customFormat="1" ht="51" customHeight="1">
      <c r="A14" s="55" t="s">
        <v>373</v>
      </c>
      <c r="B14" s="106" t="s">
        <v>374</v>
      </c>
      <c r="C14" s="57" t="s">
        <v>375</v>
      </c>
      <c r="D14" s="295">
        <f>SUM(D16,D23,D64,D72,D82,D90,D93)</f>
        <v>292112.6999999999</v>
      </c>
      <c r="E14" s="295">
        <f>SUM(E16,E23,E64,E72,E82,E90,E93,E99)</f>
        <v>376050.09999999986</v>
      </c>
      <c r="F14" s="295" t="s">
        <v>746</v>
      </c>
      <c r="G14" s="294">
        <v>347241.5</v>
      </c>
      <c r="H14" s="294">
        <v>429703.5</v>
      </c>
      <c r="I14" s="295" t="s">
        <v>746</v>
      </c>
      <c r="J14" s="84">
        <v>411450</v>
      </c>
      <c r="K14" s="84">
        <v>462427.5</v>
      </c>
      <c r="L14" s="295" t="s">
        <v>746</v>
      </c>
      <c r="M14" s="84">
        <f>SUM(J14-G14)</f>
        <v>64208.5</v>
      </c>
      <c r="N14" s="84">
        <f>SUM(K14-H14)</f>
        <v>32724</v>
      </c>
      <c r="O14" s="295" t="s">
        <v>746</v>
      </c>
      <c r="P14" s="84">
        <v>466265</v>
      </c>
      <c r="Q14" s="84">
        <v>493349.3</v>
      </c>
      <c r="R14" s="295" t="s">
        <v>746</v>
      </c>
      <c r="S14" s="84">
        <v>510275</v>
      </c>
      <c r="T14" s="84">
        <v>510275</v>
      </c>
      <c r="U14" s="295" t="s">
        <v>746</v>
      </c>
      <c r="V14" s="64"/>
    </row>
    <row r="15" spans="1:22" ht="22.5" customHeight="1">
      <c r="A15" s="65"/>
      <c r="B15" s="66" t="s">
        <v>5</v>
      </c>
      <c r="C15" s="32"/>
      <c r="D15" s="59"/>
      <c r="E15" s="59"/>
      <c r="F15" s="59"/>
      <c r="G15" s="59"/>
      <c r="H15" s="59"/>
      <c r="I15" s="59"/>
      <c r="J15" s="63"/>
      <c r="K15" s="63"/>
      <c r="L15" s="59"/>
      <c r="M15" s="63"/>
      <c r="N15" s="63"/>
      <c r="O15" s="59"/>
      <c r="P15" s="63"/>
      <c r="Q15" s="63"/>
      <c r="R15" s="59"/>
      <c r="S15" s="63"/>
      <c r="T15" s="63"/>
      <c r="U15" s="59"/>
      <c r="V15" s="64"/>
    </row>
    <row r="16" spans="1:22" s="6" customFormat="1" ht="48.75" customHeight="1">
      <c r="A16" s="55" t="s">
        <v>376</v>
      </c>
      <c r="B16" s="106" t="s">
        <v>377</v>
      </c>
      <c r="C16" s="296" t="s">
        <v>375</v>
      </c>
      <c r="D16" s="294">
        <v>86298.4</v>
      </c>
      <c r="E16" s="294">
        <v>86298.4</v>
      </c>
      <c r="F16" s="295" t="s">
        <v>746</v>
      </c>
      <c r="G16" s="297">
        <v>115086</v>
      </c>
      <c r="H16" s="297">
        <v>115086</v>
      </c>
      <c r="I16" s="295" t="s">
        <v>746</v>
      </c>
      <c r="J16" s="84">
        <v>137150</v>
      </c>
      <c r="K16" s="84">
        <v>137150</v>
      </c>
      <c r="L16" s="295" t="s">
        <v>746</v>
      </c>
      <c r="M16" s="84">
        <f>SUM(J16-G16)</f>
        <v>22064</v>
      </c>
      <c r="N16" s="84">
        <f>SUM(K16-H16)</f>
        <v>22064</v>
      </c>
      <c r="O16" s="295" t="s">
        <v>746</v>
      </c>
      <c r="P16" s="84">
        <v>151665</v>
      </c>
      <c r="Q16" s="84">
        <v>151665</v>
      </c>
      <c r="R16" s="295" t="s">
        <v>746</v>
      </c>
      <c r="S16" s="84">
        <v>163125</v>
      </c>
      <c r="T16" s="84">
        <v>163125</v>
      </c>
      <c r="U16" s="295" t="s">
        <v>746</v>
      </c>
      <c r="V16" s="64"/>
    </row>
    <row r="17" spans="1:22" ht="21" customHeight="1">
      <c r="A17" s="65"/>
      <c r="B17" s="66" t="s">
        <v>5</v>
      </c>
      <c r="C17" s="32"/>
      <c r="D17" s="59"/>
      <c r="E17" s="59"/>
      <c r="F17" s="59"/>
      <c r="G17" s="59"/>
      <c r="H17" s="59"/>
      <c r="I17" s="59"/>
      <c r="J17" s="63"/>
      <c r="K17" s="63"/>
      <c r="L17" s="59"/>
      <c r="M17" s="63"/>
      <c r="N17" s="63"/>
      <c r="O17" s="59"/>
      <c r="P17" s="63"/>
      <c r="Q17" s="63"/>
      <c r="R17" s="59"/>
      <c r="S17" s="63"/>
      <c r="T17" s="63"/>
      <c r="U17" s="59"/>
      <c r="V17" s="64"/>
    </row>
    <row r="18" spans="1:22" s="6" customFormat="1" ht="61.5" customHeight="1">
      <c r="A18" s="55" t="s">
        <v>378</v>
      </c>
      <c r="B18" s="106" t="s">
        <v>379</v>
      </c>
      <c r="C18" s="57" t="s">
        <v>375</v>
      </c>
      <c r="D18" s="294">
        <v>86298.4</v>
      </c>
      <c r="E18" s="294">
        <v>86298.4</v>
      </c>
      <c r="F18" s="295" t="s">
        <v>746</v>
      </c>
      <c r="G18" s="297">
        <v>115086</v>
      </c>
      <c r="H18" s="297">
        <v>115086</v>
      </c>
      <c r="I18" s="295" t="s">
        <v>746</v>
      </c>
      <c r="J18" s="84">
        <v>137150</v>
      </c>
      <c r="K18" s="84">
        <v>137150</v>
      </c>
      <c r="L18" s="295" t="s">
        <v>746</v>
      </c>
      <c r="M18" s="84">
        <f>SUM(J18-G18)</f>
        <v>22064</v>
      </c>
      <c r="N18" s="84">
        <f>SUM(K18-H18)</f>
        <v>22064</v>
      </c>
      <c r="O18" s="295" t="s">
        <v>746</v>
      </c>
      <c r="P18" s="84">
        <v>151665</v>
      </c>
      <c r="Q18" s="84">
        <v>151665</v>
      </c>
      <c r="R18" s="295" t="s">
        <v>746</v>
      </c>
      <c r="S18" s="84">
        <v>163125</v>
      </c>
      <c r="T18" s="84">
        <v>163125</v>
      </c>
      <c r="U18" s="58" t="s">
        <v>746</v>
      </c>
      <c r="V18" s="64"/>
    </row>
    <row r="19" spans="1:22" ht="14.25" customHeight="1">
      <c r="A19" s="65"/>
      <c r="B19" s="66" t="s">
        <v>200</v>
      </c>
      <c r="C19" s="32"/>
      <c r="D19" s="59"/>
      <c r="E19" s="59"/>
      <c r="F19" s="59"/>
      <c r="G19" s="94"/>
      <c r="H19" s="94"/>
      <c r="I19" s="59"/>
      <c r="J19" s="63"/>
      <c r="K19" s="63"/>
      <c r="L19" s="59"/>
      <c r="M19" s="63"/>
      <c r="N19" s="63"/>
      <c r="O19" s="59"/>
      <c r="P19" s="63"/>
      <c r="Q19" s="63"/>
      <c r="R19" s="59"/>
      <c r="S19" s="63"/>
      <c r="T19" s="63"/>
      <c r="U19" s="59"/>
      <c r="V19" s="64"/>
    </row>
    <row r="20" spans="1:22" ht="29.25" customHeight="1">
      <c r="A20" s="65" t="s">
        <v>380</v>
      </c>
      <c r="B20" s="66" t="s">
        <v>381</v>
      </c>
      <c r="C20" s="32" t="s">
        <v>380</v>
      </c>
      <c r="D20" s="58">
        <f>SUM(E20,F20)</f>
        <v>73411.6</v>
      </c>
      <c r="E20" s="58">
        <v>73411.6</v>
      </c>
      <c r="F20" s="58" t="s">
        <v>746</v>
      </c>
      <c r="G20" s="94">
        <v>91790</v>
      </c>
      <c r="H20" s="94">
        <v>91790</v>
      </c>
      <c r="I20" s="58" t="s">
        <v>746</v>
      </c>
      <c r="J20" s="63">
        <v>110150</v>
      </c>
      <c r="K20" s="63">
        <v>110150</v>
      </c>
      <c r="L20" s="58" t="s">
        <v>746</v>
      </c>
      <c r="M20" s="63">
        <f>SUM(J20-G20)</f>
        <v>18360</v>
      </c>
      <c r="N20" s="63">
        <f>SUM(K20-H20)</f>
        <v>18360</v>
      </c>
      <c r="O20" s="58" t="s">
        <v>746</v>
      </c>
      <c r="P20" s="63">
        <v>121165</v>
      </c>
      <c r="Q20" s="63">
        <v>121165</v>
      </c>
      <c r="R20" s="58" t="s">
        <v>746</v>
      </c>
      <c r="S20" s="63">
        <v>130500</v>
      </c>
      <c r="T20" s="63">
        <v>130500</v>
      </c>
      <c r="U20" s="58" t="s">
        <v>746</v>
      </c>
      <c r="V20" s="64"/>
    </row>
    <row r="21" spans="1:22" ht="45.75" customHeight="1">
      <c r="A21" s="65" t="s">
        <v>382</v>
      </c>
      <c r="B21" s="66" t="s">
        <v>383</v>
      </c>
      <c r="C21" s="32" t="s">
        <v>382</v>
      </c>
      <c r="D21" s="58">
        <f>SUM(E21,F21)</f>
        <v>11504.8</v>
      </c>
      <c r="E21" s="58">
        <v>11504.8</v>
      </c>
      <c r="F21" s="58" t="s">
        <v>746</v>
      </c>
      <c r="G21" s="94">
        <v>23296</v>
      </c>
      <c r="H21" s="94">
        <v>23296</v>
      </c>
      <c r="I21" s="58" t="s">
        <v>746</v>
      </c>
      <c r="J21" s="63">
        <v>27000</v>
      </c>
      <c r="K21" s="63">
        <v>27000</v>
      </c>
      <c r="L21" s="58" t="s">
        <v>746</v>
      </c>
      <c r="M21" s="63">
        <f>SUM(J21-G21)</f>
        <v>3704</v>
      </c>
      <c r="N21" s="63">
        <f>SUM(K21-H21)</f>
        <v>3704</v>
      </c>
      <c r="O21" s="58" t="s">
        <v>746</v>
      </c>
      <c r="P21" s="63">
        <v>30500</v>
      </c>
      <c r="Q21" s="63">
        <v>30500</v>
      </c>
      <c r="R21" s="58" t="s">
        <v>746</v>
      </c>
      <c r="S21" s="63">
        <v>32625</v>
      </c>
      <c r="T21" s="63">
        <v>32625</v>
      </c>
      <c r="U21" s="58" t="s">
        <v>746</v>
      </c>
      <c r="V21" s="64"/>
    </row>
    <row r="22" spans="1:22" ht="39.75" customHeight="1">
      <c r="A22" s="95">
        <v>4114</v>
      </c>
      <c r="B22" s="96" t="s">
        <v>742</v>
      </c>
      <c r="C22" s="97" t="s">
        <v>743</v>
      </c>
      <c r="D22" s="58">
        <f>SUM(E22,F22)</f>
        <v>1382</v>
      </c>
      <c r="E22" s="58">
        <v>1382</v>
      </c>
      <c r="F22" s="58" t="s">
        <v>746</v>
      </c>
      <c r="G22" s="94"/>
      <c r="H22" s="94"/>
      <c r="I22" s="58" t="s">
        <v>746</v>
      </c>
      <c r="J22" s="63"/>
      <c r="K22" s="63"/>
      <c r="L22" s="58" t="s">
        <v>746</v>
      </c>
      <c r="M22" s="63"/>
      <c r="N22" s="63"/>
      <c r="O22" s="58" t="s">
        <v>746</v>
      </c>
      <c r="P22" s="63"/>
      <c r="Q22" s="63"/>
      <c r="R22" s="58" t="s">
        <v>746</v>
      </c>
      <c r="S22" s="63"/>
      <c r="T22" s="63"/>
      <c r="U22" s="58" t="s">
        <v>746</v>
      </c>
      <c r="V22" s="64"/>
    </row>
    <row r="23" spans="1:22" s="6" customFormat="1" ht="60" customHeight="1">
      <c r="A23" s="55" t="s">
        <v>384</v>
      </c>
      <c r="B23" s="106" t="s">
        <v>385</v>
      </c>
      <c r="C23" s="57" t="s">
        <v>375</v>
      </c>
      <c r="D23" s="295">
        <f>SUM(D25,D33,D37,D46,D49,D53)</f>
        <v>40912.5</v>
      </c>
      <c r="E23" s="295">
        <f>SUM(E25,E33,E37,E46,E49,E53)</f>
        <v>40912.5</v>
      </c>
      <c r="F23" s="295" t="s">
        <v>746</v>
      </c>
      <c r="G23" s="297">
        <v>43845.5</v>
      </c>
      <c r="H23" s="297">
        <v>43845.5</v>
      </c>
      <c r="I23" s="295" t="s">
        <v>746</v>
      </c>
      <c r="J23" s="84">
        <v>46500</v>
      </c>
      <c r="K23" s="84">
        <v>46500</v>
      </c>
      <c r="L23" s="295" t="s">
        <v>746</v>
      </c>
      <c r="M23" s="84">
        <f>SUM(J23-G23)</f>
        <v>2654.5</v>
      </c>
      <c r="N23" s="84">
        <f>SUM(K23-H23)</f>
        <v>2654.5</v>
      </c>
      <c r="O23" s="295" t="s">
        <v>746</v>
      </c>
      <c r="P23" s="84">
        <v>50900</v>
      </c>
      <c r="Q23" s="84">
        <v>50900</v>
      </c>
      <c r="R23" s="295" t="s">
        <v>746</v>
      </c>
      <c r="S23" s="84">
        <v>55950</v>
      </c>
      <c r="T23" s="84">
        <v>55950</v>
      </c>
      <c r="U23" s="58" t="s">
        <v>746</v>
      </c>
      <c r="V23" s="64"/>
    </row>
    <row r="24" spans="1:22" ht="19.5" customHeight="1">
      <c r="A24" s="65"/>
      <c r="B24" s="66" t="s">
        <v>5</v>
      </c>
      <c r="C24" s="32"/>
      <c r="D24" s="59"/>
      <c r="E24" s="59"/>
      <c r="F24" s="59"/>
      <c r="G24" s="94"/>
      <c r="H24" s="94"/>
      <c r="I24" s="59"/>
      <c r="J24" s="63"/>
      <c r="K24" s="63"/>
      <c r="L24" s="59"/>
      <c r="M24" s="63"/>
      <c r="N24" s="63"/>
      <c r="O24" s="59"/>
      <c r="P24" s="63"/>
      <c r="Q24" s="63"/>
      <c r="R24" s="59"/>
      <c r="S24" s="63"/>
      <c r="T24" s="63"/>
      <c r="U24" s="59"/>
      <c r="V24" s="64"/>
    </row>
    <row r="25" spans="1:22" ht="36.75" customHeight="1">
      <c r="A25" s="55" t="s">
        <v>386</v>
      </c>
      <c r="B25" s="106" t="s">
        <v>387</v>
      </c>
      <c r="C25" s="57" t="s">
        <v>375</v>
      </c>
      <c r="D25" s="294">
        <v>13162.5</v>
      </c>
      <c r="E25" s="294">
        <v>13162.5</v>
      </c>
      <c r="F25" s="295" t="s">
        <v>746</v>
      </c>
      <c r="G25" s="297">
        <v>12325</v>
      </c>
      <c r="H25" s="297">
        <v>12325</v>
      </c>
      <c r="I25" s="295" t="s">
        <v>746</v>
      </c>
      <c r="J25" s="84">
        <v>10200</v>
      </c>
      <c r="K25" s="84">
        <v>10200</v>
      </c>
      <c r="L25" s="295" t="s">
        <v>746</v>
      </c>
      <c r="M25" s="84">
        <f>SUM(J25-G25)</f>
        <v>-2125</v>
      </c>
      <c r="N25" s="84">
        <f>SUM(K25-H25)</f>
        <v>-2125</v>
      </c>
      <c r="O25" s="295" t="s">
        <v>746</v>
      </c>
      <c r="P25" s="84">
        <v>9750</v>
      </c>
      <c r="Q25" s="84">
        <v>9750</v>
      </c>
      <c r="R25" s="295" t="s">
        <v>746</v>
      </c>
      <c r="S25" s="84">
        <v>10450</v>
      </c>
      <c r="T25" s="84">
        <v>10450</v>
      </c>
      <c r="U25" s="58" t="s">
        <v>746</v>
      </c>
      <c r="V25" s="64"/>
    </row>
    <row r="26" spans="1:22" s="6" customFormat="1" ht="18" customHeight="1">
      <c r="A26" s="65"/>
      <c r="B26" s="66" t="s">
        <v>200</v>
      </c>
      <c r="C26" s="32"/>
      <c r="D26" s="59"/>
      <c r="E26" s="59"/>
      <c r="F26" s="59"/>
      <c r="G26" s="94"/>
      <c r="H26" s="94"/>
      <c r="I26" s="59"/>
      <c r="J26" s="63"/>
      <c r="K26" s="63"/>
      <c r="L26" s="59"/>
      <c r="M26" s="63"/>
      <c r="N26" s="63"/>
      <c r="O26" s="59"/>
      <c r="P26" s="63"/>
      <c r="Q26" s="63"/>
      <c r="R26" s="59"/>
      <c r="S26" s="63"/>
      <c r="T26" s="63"/>
      <c r="U26" s="59"/>
      <c r="V26" s="64"/>
    </row>
    <row r="27" spans="1:22" ht="47.25" customHeight="1">
      <c r="A27" s="95">
        <v>4211</v>
      </c>
      <c r="B27" s="96" t="s">
        <v>744</v>
      </c>
      <c r="C27" s="97" t="s">
        <v>745</v>
      </c>
      <c r="D27" s="59">
        <v>42.8</v>
      </c>
      <c r="E27" s="59">
        <v>42.8</v>
      </c>
      <c r="F27" s="58" t="s">
        <v>746</v>
      </c>
      <c r="G27" s="94">
        <v>50</v>
      </c>
      <c r="H27" s="94">
        <v>50</v>
      </c>
      <c r="I27" s="58" t="s">
        <v>746</v>
      </c>
      <c r="J27" s="63">
        <v>100</v>
      </c>
      <c r="K27" s="63">
        <v>100</v>
      </c>
      <c r="L27" s="58" t="s">
        <v>746</v>
      </c>
      <c r="M27" s="63">
        <f aca="true" t="shared" si="0" ref="M27:M33">SUM(J27-G27)</f>
        <v>50</v>
      </c>
      <c r="N27" s="63">
        <f aca="true" t="shared" si="1" ref="N27:N33">SUM(K27-H27)</f>
        <v>50</v>
      </c>
      <c r="O27" s="58" t="s">
        <v>746</v>
      </c>
      <c r="P27" s="63">
        <v>150</v>
      </c>
      <c r="Q27" s="63">
        <v>150</v>
      </c>
      <c r="R27" s="58" t="s">
        <v>746</v>
      </c>
      <c r="S27" s="63">
        <v>150</v>
      </c>
      <c r="T27" s="63">
        <v>150</v>
      </c>
      <c r="U27" s="58" t="s">
        <v>746</v>
      </c>
      <c r="V27" s="64"/>
    </row>
    <row r="28" spans="1:22" ht="21.75" customHeight="1">
      <c r="A28" s="65" t="s">
        <v>388</v>
      </c>
      <c r="B28" s="66" t="s">
        <v>389</v>
      </c>
      <c r="C28" s="32" t="s">
        <v>388</v>
      </c>
      <c r="D28" s="58">
        <f aca="true" t="shared" si="2" ref="D28:D33">SUM(E28,F28)</f>
        <v>3090.6</v>
      </c>
      <c r="E28" s="58">
        <v>3090.6</v>
      </c>
      <c r="F28" s="58" t="s">
        <v>746</v>
      </c>
      <c r="G28" s="94">
        <v>4500</v>
      </c>
      <c r="H28" s="94">
        <v>4500</v>
      </c>
      <c r="I28" s="58" t="s">
        <v>746</v>
      </c>
      <c r="J28" s="63">
        <v>3000</v>
      </c>
      <c r="K28" s="63">
        <v>3000</v>
      </c>
      <c r="L28" s="58" t="s">
        <v>746</v>
      </c>
      <c r="M28" s="63">
        <f t="shared" si="0"/>
        <v>-1500</v>
      </c>
      <c r="N28" s="63">
        <f t="shared" si="1"/>
        <v>-1500</v>
      </c>
      <c r="O28" s="58" t="s">
        <v>746</v>
      </c>
      <c r="P28" s="63">
        <v>2500</v>
      </c>
      <c r="Q28" s="63">
        <v>2500</v>
      </c>
      <c r="R28" s="58" t="s">
        <v>746</v>
      </c>
      <c r="S28" s="63">
        <v>2500</v>
      </c>
      <c r="T28" s="63">
        <v>2500</v>
      </c>
      <c r="U28" s="58" t="s">
        <v>746</v>
      </c>
      <c r="V28" s="64"/>
    </row>
    <row r="29" spans="1:22" ht="46.5" customHeight="1">
      <c r="A29" s="65" t="s">
        <v>390</v>
      </c>
      <c r="B29" s="66" t="s">
        <v>391</v>
      </c>
      <c r="C29" s="32" t="s">
        <v>390</v>
      </c>
      <c r="D29" s="58">
        <f t="shared" si="2"/>
        <v>4585.9</v>
      </c>
      <c r="E29" s="58">
        <v>4585.9</v>
      </c>
      <c r="F29" s="58" t="s">
        <v>746</v>
      </c>
      <c r="G29" s="94">
        <v>2350</v>
      </c>
      <c r="H29" s="94">
        <v>2350</v>
      </c>
      <c r="I29" s="58" t="s">
        <v>746</v>
      </c>
      <c r="J29" s="63">
        <v>1000</v>
      </c>
      <c r="K29" s="63">
        <v>1000</v>
      </c>
      <c r="L29" s="58" t="s">
        <v>746</v>
      </c>
      <c r="M29" s="63">
        <f t="shared" si="0"/>
        <v>-1350</v>
      </c>
      <c r="N29" s="63">
        <f t="shared" si="1"/>
        <v>-1350</v>
      </c>
      <c r="O29" s="58" t="s">
        <v>746</v>
      </c>
      <c r="P29" s="63">
        <v>1000</v>
      </c>
      <c r="Q29" s="63">
        <v>1000</v>
      </c>
      <c r="R29" s="58" t="s">
        <v>746</v>
      </c>
      <c r="S29" s="63">
        <v>1200</v>
      </c>
      <c r="T29" s="63">
        <v>1200</v>
      </c>
      <c r="U29" s="58" t="s">
        <v>746</v>
      </c>
      <c r="V29" s="64"/>
    </row>
    <row r="30" spans="1:22" ht="21.75" customHeight="1">
      <c r="A30" s="65" t="s">
        <v>392</v>
      </c>
      <c r="B30" s="66" t="s">
        <v>393</v>
      </c>
      <c r="C30" s="32" t="s">
        <v>392</v>
      </c>
      <c r="D30" s="58">
        <f t="shared" si="2"/>
        <v>2757.2</v>
      </c>
      <c r="E30" s="58">
        <v>2757.2</v>
      </c>
      <c r="F30" s="58" t="s">
        <v>746</v>
      </c>
      <c r="G30" s="94">
        <v>2735</v>
      </c>
      <c r="H30" s="94">
        <v>2735</v>
      </c>
      <c r="I30" s="58" t="s">
        <v>746</v>
      </c>
      <c r="J30" s="63">
        <v>3000</v>
      </c>
      <c r="K30" s="63">
        <v>3000</v>
      </c>
      <c r="L30" s="58" t="s">
        <v>746</v>
      </c>
      <c r="M30" s="63">
        <f t="shared" si="0"/>
        <v>265</v>
      </c>
      <c r="N30" s="63">
        <f t="shared" si="1"/>
        <v>265</v>
      </c>
      <c r="O30" s="58" t="s">
        <v>746</v>
      </c>
      <c r="P30" s="63">
        <v>3000</v>
      </c>
      <c r="Q30" s="63">
        <v>3000</v>
      </c>
      <c r="R30" s="58" t="s">
        <v>746</v>
      </c>
      <c r="S30" s="63">
        <v>3300</v>
      </c>
      <c r="T30" s="63">
        <v>3300</v>
      </c>
      <c r="U30" s="58" t="s">
        <v>746</v>
      </c>
      <c r="V30" s="64"/>
    </row>
    <row r="31" spans="1:22" ht="27.75" customHeight="1">
      <c r="A31" s="65" t="s">
        <v>394</v>
      </c>
      <c r="B31" s="66" t="s">
        <v>395</v>
      </c>
      <c r="C31" s="32" t="s">
        <v>394</v>
      </c>
      <c r="D31" s="58">
        <f t="shared" si="2"/>
        <v>46</v>
      </c>
      <c r="E31" s="58">
        <v>46</v>
      </c>
      <c r="F31" s="58" t="s">
        <v>746</v>
      </c>
      <c r="G31" s="94">
        <v>50</v>
      </c>
      <c r="H31" s="94">
        <v>50</v>
      </c>
      <c r="I31" s="58" t="s">
        <v>746</v>
      </c>
      <c r="J31" s="63">
        <v>100</v>
      </c>
      <c r="K31" s="63">
        <v>100</v>
      </c>
      <c r="L31" s="58" t="s">
        <v>746</v>
      </c>
      <c r="M31" s="63">
        <f t="shared" si="0"/>
        <v>50</v>
      </c>
      <c r="N31" s="63">
        <f t="shared" si="1"/>
        <v>50</v>
      </c>
      <c r="O31" s="58" t="s">
        <v>746</v>
      </c>
      <c r="P31" s="63">
        <v>100</v>
      </c>
      <c r="Q31" s="63">
        <v>100</v>
      </c>
      <c r="R31" s="58" t="s">
        <v>746</v>
      </c>
      <c r="S31" s="63">
        <v>100</v>
      </c>
      <c r="T31" s="63">
        <v>100</v>
      </c>
      <c r="U31" s="58" t="s">
        <v>746</v>
      </c>
      <c r="V31" s="64"/>
    </row>
    <row r="32" spans="1:22" ht="33" customHeight="1">
      <c r="A32" s="65" t="s">
        <v>396</v>
      </c>
      <c r="B32" s="66" t="s">
        <v>397</v>
      </c>
      <c r="C32" s="32" t="s">
        <v>396</v>
      </c>
      <c r="D32" s="58">
        <f t="shared" si="2"/>
        <v>2640</v>
      </c>
      <c r="E32" s="58">
        <v>2640</v>
      </c>
      <c r="F32" s="58" t="s">
        <v>746</v>
      </c>
      <c r="G32" s="94">
        <v>2640</v>
      </c>
      <c r="H32" s="94">
        <v>2640</v>
      </c>
      <c r="I32" s="58" t="s">
        <v>746</v>
      </c>
      <c r="J32" s="63">
        <v>3000</v>
      </c>
      <c r="K32" s="63">
        <v>3000</v>
      </c>
      <c r="L32" s="58" t="s">
        <v>746</v>
      </c>
      <c r="M32" s="63">
        <f t="shared" si="0"/>
        <v>360</v>
      </c>
      <c r="N32" s="63">
        <f t="shared" si="1"/>
        <v>360</v>
      </c>
      <c r="O32" s="58" t="s">
        <v>746</v>
      </c>
      <c r="P32" s="63">
        <v>3000</v>
      </c>
      <c r="Q32" s="63">
        <v>3000</v>
      </c>
      <c r="R32" s="58" t="s">
        <v>746</v>
      </c>
      <c r="S32" s="63">
        <v>3200</v>
      </c>
      <c r="T32" s="63">
        <v>3200</v>
      </c>
      <c r="U32" s="58" t="s">
        <v>746</v>
      </c>
      <c r="V32" s="64"/>
    </row>
    <row r="33" spans="1:22" s="6" customFormat="1" ht="47.25" customHeight="1">
      <c r="A33" s="55" t="s">
        <v>398</v>
      </c>
      <c r="B33" s="105" t="s">
        <v>399</v>
      </c>
      <c r="C33" s="57" t="s">
        <v>375</v>
      </c>
      <c r="D33" s="295">
        <f t="shared" si="2"/>
        <v>99</v>
      </c>
      <c r="E33" s="295">
        <v>99</v>
      </c>
      <c r="F33" s="295" t="s">
        <v>746</v>
      </c>
      <c r="G33" s="297">
        <v>150</v>
      </c>
      <c r="H33" s="297">
        <v>150</v>
      </c>
      <c r="I33" s="295" t="s">
        <v>746</v>
      </c>
      <c r="J33" s="84">
        <v>200</v>
      </c>
      <c r="K33" s="84">
        <v>200</v>
      </c>
      <c r="L33" s="295" t="s">
        <v>746</v>
      </c>
      <c r="M33" s="84">
        <f t="shared" si="0"/>
        <v>50</v>
      </c>
      <c r="N33" s="84">
        <f t="shared" si="1"/>
        <v>50</v>
      </c>
      <c r="O33" s="295" t="s">
        <v>746</v>
      </c>
      <c r="P33" s="84">
        <v>250</v>
      </c>
      <c r="Q33" s="84">
        <v>250</v>
      </c>
      <c r="R33" s="295" t="s">
        <v>746</v>
      </c>
      <c r="S33" s="84">
        <v>300</v>
      </c>
      <c r="T33" s="84">
        <v>300</v>
      </c>
      <c r="U33" s="58" t="s">
        <v>746</v>
      </c>
      <c r="V33" s="64"/>
    </row>
    <row r="34" spans="1:22" ht="12.75" customHeight="1">
      <c r="A34" s="65"/>
      <c r="B34" s="66" t="s">
        <v>200</v>
      </c>
      <c r="C34" s="32"/>
      <c r="D34" s="59"/>
      <c r="E34" s="59"/>
      <c r="F34" s="59"/>
      <c r="G34" s="94"/>
      <c r="H34" s="94"/>
      <c r="I34" s="59"/>
      <c r="J34" s="63"/>
      <c r="K34" s="63"/>
      <c r="L34" s="59"/>
      <c r="M34" s="63"/>
      <c r="N34" s="63"/>
      <c r="O34" s="59"/>
      <c r="P34" s="63"/>
      <c r="Q34" s="63"/>
      <c r="R34" s="59"/>
      <c r="S34" s="63"/>
      <c r="T34" s="63"/>
      <c r="U34" s="59"/>
      <c r="V34" s="64"/>
    </row>
    <row r="35" spans="1:22" ht="27" customHeight="1">
      <c r="A35" s="65" t="s">
        <v>400</v>
      </c>
      <c r="B35" s="66" t="s">
        <v>401</v>
      </c>
      <c r="C35" s="32" t="s">
        <v>400</v>
      </c>
      <c r="D35" s="58">
        <f>SUM(E35,F35)</f>
        <v>99</v>
      </c>
      <c r="E35" s="58">
        <v>99</v>
      </c>
      <c r="F35" s="58" t="s">
        <v>746</v>
      </c>
      <c r="G35" s="94">
        <v>150</v>
      </c>
      <c r="H35" s="94">
        <v>150</v>
      </c>
      <c r="I35" s="58" t="s">
        <v>746</v>
      </c>
      <c r="J35" s="63">
        <v>200</v>
      </c>
      <c r="K35" s="63">
        <v>200</v>
      </c>
      <c r="L35" s="58" t="s">
        <v>746</v>
      </c>
      <c r="M35" s="63">
        <f>SUM(J35-G35)</f>
        <v>50</v>
      </c>
      <c r="N35" s="63">
        <f>SUM(K35-H35)</f>
        <v>50</v>
      </c>
      <c r="O35" s="58" t="s">
        <v>746</v>
      </c>
      <c r="P35" s="63">
        <v>250</v>
      </c>
      <c r="Q35" s="63">
        <v>250</v>
      </c>
      <c r="R35" s="58" t="s">
        <v>746</v>
      </c>
      <c r="S35" s="63">
        <v>300</v>
      </c>
      <c r="T35" s="63">
        <v>300</v>
      </c>
      <c r="U35" s="58" t="s">
        <v>746</v>
      </c>
      <c r="V35" s="64"/>
    </row>
    <row r="36" spans="1:22" ht="30.75" customHeight="1">
      <c r="A36" s="65" t="s">
        <v>402</v>
      </c>
      <c r="B36" s="66" t="s">
        <v>403</v>
      </c>
      <c r="C36" s="32" t="s">
        <v>402</v>
      </c>
      <c r="D36" s="59"/>
      <c r="E36" s="59"/>
      <c r="F36" s="59"/>
      <c r="G36" s="94"/>
      <c r="H36" s="94"/>
      <c r="I36" s="59"/>
      <c r="J36" s="63"/>
      <c r="K36" s="63"/>
      <c r="L36" s="59"/>
      <c r="M36" s="63"/>
      <c r="N36" s="63"/>
      <c r="O36" s="59"/>
      <c r="P36" s="63"/>
      <c r="Q36" s="63"/>
      <c r="R36" s="59"/>
      <c r="S36" s="63"/>
      <c r="T36" s="63"/>
      <c r="U36" s="59"/>
      <c r="V36" s="64"/>
    </row>
    <row r="37" spans="1:22" s="6" customFormat="1" ht="43.5" customHeight="1">
      <c r="A37" s="55" t="s">
        <v>404</v>
      </c>
      <c r="B37" s="105" t="s">
        <v>405</v>
      </c>
      <c r="C37" s="57" t="s">
        <v>375</v>
      </c>
      <c r="D37" s="294">
        <v>5279.2</v>
      </c>
      <c r="E37" s="294">
        <v>5279.2</v>
      </c>
      <c r="F37" s="295" t="s">
        <v>746</v>
      </c>
      <c r="G37" s="297">
        <v>7810.5</v>
      </c>
      <c r="H37" s="297">
        <v>7810.5</v>
      </c>
      <c r="I37" s="295" t="s">
        <v>746</v>
      </c>
      <c r="J37" s="84">
        <v>9200</v>
      </c>
      <c r="K37" s="84">
        <v>9200</v>
      </c>
      <c r="L37" s="295" t="s">
        <v>746</v>
      </c>
      <c r="M37" s="84">
        <f>SUM(J37-G37)</f>
        <v>1389.5</v>
      </c>
      <c r="N37" s="84">
        <f>SUM(K37-H37)</f>
        <v>1389.5</v>
      </c>
      <c r="O37" s="295" t="s">
        <v>746</v>
      </c>
      <c r="P37" s="84">
        <v>9900</v>
      </c>
      <c r="Q37" s="84">
        <v>9900</v>
      </c>
      <c r="R37" s="295" t="s">
        <v>746</v>
      </c>
      <c r="S37" s="84">
        <v>11500</v>
      </c>
      <c r="T37" s="84">
        <v>11500</v>
      </c>
      <c r="U37" s="58" t="s">
        <v>746</v>
      </c>
      <c r="V37" s="64"/>
    </row>
    <row r="38" spans="1:22" ht="12.75" customHeight="1">
      <c r="A38" s="65"/>
      <c r="B38" s="66" t="s">
        <v>200</v>
      </c>
      <c r="C38" s="32"/>
      <c r="D38" s="59"/>
      <c r="E38" s="59"/>
      <c r="F38" s="59"/>
      <c r="G38" s="94"/>
      <c r="H38" s="94"/>
      <c r="I38" s="59"/>
      <c r="J38" s="63"/>
      <c r="K38" s="63"/>
      <c r="L38" s="59"/>
      <c r="M38" s="63"/>
      <c r="N38" s="63"/>
      <c r="O38" s="59"/>
      <c r="P38" s="63"/>
      <c r="Q38" s="63"/>
      <c r="R38" s="59"/>
      <c r="S38" s="63"/>
      <c r="T38" s="63"/>
      <c r="U38" s="59"/>
      <c r="V38" s="64"/>
    </row>
    <row r="39" spans="1:22" ht="21" customHeight="1">
      <c r="A39" s="65" t="s">
        <v>406</v>
      </c>
      <c r="B39" s="66" t="s">
        <v>407</v>
      </c>
      <c r="C39" s="32" t="s">
        <v>406</v>
      </c>
      <c r="D39" s="58">
        <f aca="true" t="shared" si="3" ref="D39:D44">SUM(E39,F39)</f>
        <v>1140</v>
      </c>
      <c r="E39" s="58">
        <v>1140</v>
      </c>
      <c r="F39" s="58" t="s">
        <v>746</v>
      </c>
      <c r="G39" s="94">
        <v>500</v>
      </c>
      <c r="H39" s="94">
        <v>500</v>
      </c>
      <c r="I39" s="58" t="s">
        <v>746</v>
      </c>
      <c r="J39" s="63">
        <v>1000</v>
      </c>
      <c r="K39" s="63">
        <v>1000</v>
      </c>
      <c r="L39" s="58" t="s">
        <v>746</v>
      </c>
      <c r="M39" s="63">
        <v>500</v>
      </c>
      <c r="N39" s="63">
        <f>SUM(K39-H39)</f>
        <v>500</v>
      </c>
      <c r="O39" s="58" t="s">
        <v>746</v>
      </c>
      <c r="P39" s="63">
        <v>700</v>
      </c>
      <c r="Q39" s="63">
        <v>700</v>
      </c>
      <c r="R39" s="58" t="s">
        <v>746</v>
      </c>
      <c r="S39" s="63">
        <v>1000</v>
      </c>
      <c r="T39" s="63">
        <v>1000</v>
      </c>
      <c r="U39" s="58" t="s">
        <v>746</v>
      </c>
      <c r="V39" s="64"/>
    </row>
    <row r="40" spans="1:22" ht="25.5" customHeight="1">
      <c r="A40" s="65" t="s">
        <v>408</v>
      </c>
      <c r="B40" s="66" t="s">
        <v>409</v>
      </c>
      <c r="C40" s="32" t="s">
        <v>408</v>
      </c>
      <c r="D40" s="58">
        <f t="shared" si="3"/>
        <v>700.4</v>
      </c>
      <c r="E40" s="58">
        <v>700.4</v>
      </c>
      <c r="F40" s="58" t="s">
        <v>746</v>
      </c>
      <c r="G40" s="94">
        <v>1170</v>
      </c>
      <c r="H40" s="94">
        <v>1170</v>
      </c>
      <c r="I40" s="58" t="s">
        <v>746</v>
      </c>
      <c r="J40" s="63">
        <v>1500</v>
      </c>
      <c r="K40" s="63">
        <v>1500</v>
      </c>
      <c r="L40" s="58" t="s">
        <v>746</v>
      </c>
      <c r="M40" s="63">
        <f>SUM(J40-G40)</f>
        <v>330</v>
      </c>
      <c r="N40" s="63">
        <f>SUM(K40-H40)</f>
        <v>330</v>
      </c>
      <c r="O40" s="58" t="s">
        <v>746</v>
      </c>
      <c r="P40" s="63">
        <v>1700</v>
      </c>
      <c r="Q40" s="63">
        <v>1700</v>
      </c>
      <c r="R40" s="58" t="s">
        <v>746</v>
      </c>
      <c r="S40" s="63">
        <v>2000</v>
      </c>
      <c r="T40" s="63">
        <v>2000</v>
      </c>
      <c r="U40" s="58" t="s">
        <v>746</v>
      </c>
      <c r="V40" s="64"/>
    </row>
    <row r="41" spans="1:22" ht="39.75" customHeight="1">
      <c r="A41" s="65" t="s">
        <v>410</v>
      </c>
      <c r="B41" s="66" t="s">
        <v>411</v>
      </c>
      <c r="C41" s="32" t="s">
        <v>410</v>
      </c>
      <c r="D41" s="58">
        <f t="shared" si="3"/>
        <v>0</v>
      </c>
      <c r="E41" s="58">
        <v>0</v>
      </c>
      <c r="F41" s="58" t="s">
        <v>746</v>
      </c>
      <c r="G41" s="94">
        <v>200</v>
      </c>
      <c r="H41" s="94">
        <v>200</v>
      </c>
      <c r="I41" s="58" t="s">
        <v>746</v>
      </c>
      <c r="J41" s="63">
        <v>300</v>
      </c>
      <c r="K41" s="63">
        <v>300</v>
      </c>
      <c r="L41" s="58" t="s">
        <v>746</v>
      </c>
      <c r="M41" s="63">
        <f>SUM(J41-G41)</f>
        <v>100</v>
      </c>
      <c r="N41" s="63">
        <f>SUM(K41-H41)</f>
        <v>100</v>
      </c>
      <c r="O41" s="58" t="s">
        <v>746</v>
      </c>
      <c r="P41" s="63">
        <v>500</v>
      </c>
      <c r="Q41" s="63">
        <v>500</v>
      </c>
      <c r="R41" s="58" t="s">
        <v>746</v>
      </c>
      <c r="S41" s="63">
        <v>700</v>
      </c>
      <c r="T41" s="63">
        <v>700</v>
      </c>
      <c r="U41" s="58" t="s">
        <v>746</v>
      </c>
      <c r="V41" s="64"/>
    </row>
    <row r="42" spans="1:22" ht="25.5" customHeight="1">
      <c r="A42" s="65" t="s">
        <v>412</v>
      </c>
      <c r="B42" s="66" t="s">
        <v>413</v>
      </c>
      <c r="C42" s="32" t="s">
        <v>412</v>
      </c>
      <c r="D42" s="58">
        <f t="shared" si="3"/>
        <v>502.5</v>
      </c>
      <c r="E42" s="58">
        <v>502.5</v>
      </c>
      <c r="F42" s="58" t="s">
        <v>746</v>
      </c>
      <c r="G42" s="94">
        <v>930</v>
      </c>
      <c r="H42" s="94">
        <v>930</v>
      </c>
      <c r="I42" s="58" t="s">
        <v>746</v>
      </c>
      <c r="J42" s="63">
        <v>900</v>
      </c>
      <c r="K42" s="63">
        <v>900</v>
      </c>
      <c r="L42" s="58" t="s">
        <v>746</v>
      </c>
      <c r="M42" s="63">
        <f>SUM(J42-G42)</f>
        <v>-30</v>
      </c>
      <c r="N42" s="63">
        <f>SUM(K42-H42)</f>
        <v>-30</v>
      </c>
      <c r="O42" s="58" t="s">
        <v>746</v>
      </c>
      <c r="P42" s="63">
        <v>1000</v>
      </c>
      <c r="Q42" s="63">
        <v>1000</v>
      </c>
      <c r="R42" s="58" t="s">
        <v>746</v>
      </c>
      <c r="S42" s="63">
        <v>1000</v>
      </c>
      <c r="T42" s="63">
        <v>1000</v>
      </c>
      <c r="U42" s="58" t="s">
        <v>746</v>
      </c>
      <c r="V42" s="64"/>
    </row>
    <row r="43" spans="1:22" ht="23.25" customHeight="1">
      <c r="A43" s="65" t="s">
        <v>414</v>
      </c>
      <c r="B43" s="66" t="s">
        <v>415</v>
      </c>
      <c r="C43" s="32" t="s">
        <v>414</v>
      </c>
      <c r="D43" s="58">
        <f t="shared" si="3"/>
        <v>0</v>
      </c>
      <c r="E43" s="58">
        <v>0</v>
      </c>
      <c r="F43" s="58" t="s">
        <v>746</v>
      </c>
      <c r="G43" s="94"/>
      <c r="H43" s="94"/>
      <c r="I43" s="58" t="s">
        <v>746</v>
      </c>
      <c r="J43" s="63">
        <v>1000</v>
      </c>
      <c r="K43" s="63">
        <v>1000</v>
      </c>
      <c r="L43" s="58" t="s">
        <v>746</v>
      </c>
      <c r="M43" s="63">
        <f>SUM(J43-G43)</f>
        <v>1000</v>
      </c>
      <c r="N43" s="63">
        <f>SUM(K43-H43)</f>
        <v>1000</v>
      </c>
      <c r="O43" s="58" t="s">
        <v>746</v>
      </c>
      <c r="P43" s="63">
        <v>1000</v>
      </c>
      <c r="Q43" s="63">
        <v>1000</v>
      </c>
      <c r="R43" s="58" t="s">
        <v>746</v>
      </c>
      <c r="S43" s="63">
        <v>1300</v>
      </c>
      <c r="T43" s="63">
        <v>1300</v>
      </c>
      <c r="U43" s="58" t="s">
        <v>746</v>
      </c>
      <c r="V43" s="64"/>
    </row>
    <row r="44" spans="1:22" ht="26.25" customHeight="1">
      <c r="A44" s="65" t="s">
        <v>416</v>
      </c>
      <c r="B44" s="66" t="s">
        <v>417</v>
      </c>
      <c r="C44" s="32" t="s">
        <v>416</v>
      </c>
      <c r="D44" s="58">
        <f t="shared" si="3"/>
        <v>0</v>
      </c>
      <c r="E44" s="58">
        <v>0</v>
      </c>
      <c r="F44" s="58" t="s">
        <v>746</v>
      </c>
      <c r="G44" s="94"/>
      <c r="H44" s="94"/>
      <c r="I44" s="58" t="s">
        <v>746</v>
      </c>
      <c r="J44" s="63"/>
      <c r="K44" s="63"/>
      <c r="L44" s="58" t="s">
        <v>746</v>
      </c>
      <c r="M44" s="63"/>
      <c r="N44" s="63"/>
      <c r="O44" s="58" t="s">
        <v>746</v>
      </c>
      <c r="P44" s="63"/>
      <c r="Q44" s="63"/>
      <c r="R44" s="58" t="s">
        <v>746</v>
      </c>
      <c r="S44" s="63"/>
      <c r="T44" s="63"/>
      <c r="U44" s="58" t="s">
        <v>746</v>
      </c>
      <c r="V44" s="64"/>
    </row>
    <row r="45" spans="1:22" ht="27" customHeight="1">
      <c r="A45" s="65" t="s">
        <v>418</v>
      </c>
      <c r="B45" s="66" t="s">
        <v>419</v>
      </c>
      <c r="C45" s="32" t="s">
        <v>420</v>
      </c>
      <c r="D45" s="58">
        <f>SUM(E45,F45)</f>
        <v>2936.3</v>
      </c>
      <c r="E45" s="58">
        <v>2936.3</v>
      </c>
      <c r="F45" s="58" t="s">
        <v>746</v>
      </c>
      <c r="G45" s="94">
        <v>5010.5</v>
      </c>
      <c r="H45" s="94">
        <v>5010.5</v>
      </c>
      <c r="I45" s="58" t="s">
        <v>746</v>
      </c>
      <c r="J45" s="63">
        <v>4500</v>
      </c>
      <c r="K45" s="63">
        <v>4500</v>
      </c>
      <c r="L45" s="58" t="s">
        <v>746</v>
      </c>
      <c r="M45" s="63">
        <f>SUM(J45-G45)</f>
        <v>-510.5</v>
      </c>
      <c r="N45" s="63">
        <f>SUM(K45-H45)</f>
        <v>-510.5</v>
      </c>
      <c r="O45" s="58" t="s">
        <v>746</v>
      </c>
      <c r="P45" s="63">
        <v>5000</v>
      </c>
      <c r="Q45" s="63">
        <v>5000</v>
      </c>
      <c r="R45" s="58" t="s">
        <v>746</v>
      </c>
      <c r="S45" s="63">
        <v>5500</v>
      </c>
      <c r="T45" s="63">
        <v>5500</v>
      </c>
      <c r="U45" s="58" t="s">
        <v>746</v>
      </c>
      <c r="V45" s="64"/>
    </row>
    <row r="46" spans="1:22" s="6" customFormat="1" ht="39.75" customHeight="1">
      <c r="A46" s="55" t="s">
        <v>421</v>
      </c>
      <c r="B46" s="106" t="s">
        <v>422</v>
      </c>
      <c r="C46" s="296" t="s">
        <v>375</v>
      </c>
      <c r="D46" s="295">
        <v>1862.6</v>
      </c>
      <c r="E46" s="295">
        <v>1862.6</v>
      </c>
      <c r="F46" s="295" t="s">
        <v>746</v>
      </c>
      <c r="G46" s="297">
        <v>2760</v>
      </c>
      <c r="H46" s="297">
        <v>2760</v>
      </c>
      <c r="I46" s="295" t="s">
        <v>746</v>
      </c>
      <c r="J46" s="84">
        <v>3000</v>
      </c>
      <c r="K46" s="84">
        <v>3000</v>
      </c>
      <c r="L46" s="295" t="s">
        <v>746</v>
      </c>
      <c r="M46" s="84">
        <f>SUM(J46-G46)</f>
        <v>240</v>
      </c>
      <c r="N46" s="84">
        <f>SUM(K46-H46)</f>
        <v>240</v>
      </c>
      <c r="O46" s="295" t="s">
        <v>746</v>
      </c>
      <c r="P46" s="84">
        <v>3500</v>
      </c>
      <c r="Q46" s="84">
        <v>3500</v>
      </c>
      <c r="R46" s="295" t="s">
        <v>746</v>
      </c>
      <c r="S46" s="84">
        <v>3000</v>
      </c>
      <c r="T46" s="84">
        <v>3000</v>
      </c>
      <c r="U46" s="58" t="s">
        <v>746</v>
      </c>
      <c r="V46" s="64"/>
    </row>
    <row r="47" spans="1:22" ht="12.75" customHeight="1">
      <c r="A47" s="65"/>
      <c r="B47" s="66" t="s">
        <v>200</v>
      </c>
      <c r="C47" s="32"/>
      <c r="D47" s="59"/>
      <c r="E47" s="59"/>
      <c r="F47" s="59"/>
      <c r="G47" s="94"/>
      <c r="H47" s="94"/>
      <c r="I47" s="59"/>
      <c r="J47" s="84"/>
      <c r="K47" s="84"/>
      <c r="L47" s="59"/>
      <c r="M47" s="84"/>
      <c r="N47" s="84"/>
      <c r="O47" s="59"/>
      <c r="P47" s="84"/>
      <c r="Q47" s="84"/>
      <c r="R47" s="59"/>
      <c r="S47" s="84"/>
      <c r="T47" s="84"/>
      <c r="U47" s="59"/>
      <c r="V47" s="64"/>
    </row>
    <row r="48" spans="1:22" ht="26.25" customHeight="1">
      <c r="A48" s="65" t="s">
        <v>423</v>
      </c>
      <c r="B48" s="66" t="s">
        <v>424</v>
      </c>
      <c r="C48" s="32" t="s">
        <v>423</v>
      </c>
      <c r="D48" s="58">
        <v>1862.6</v>
      </c>
      <c r="E48" s="58">
        <v>1862.6</v>
      </c>
      <c r="F48" s="58" t="s">
        <v>746</v>
      </c>
      <c r="G48" s="94">
        <v>2760</v>
      </c>
      <c r="H48" s="94">
        <v>2760</v>
      </c>
      <c r="I48" s="58" t="s">
        <v>746</v>
      </c>
      <c r="J48" s="63">
        <v>3000</v>
      </c>
      <c r="K48" s="63">
        <v>3000</v>
      </c>
      <c r="L48" s="58" t="s">
        <v>746</v>
      </c>
      <c r="M48" s="63">
        <f>SUM(J48-G48)</f>
        <v>240</v>
      </c>
      <c r="N48" s="63">
        <f>SUM(K48-H48)</f>
        <v>240</v>
      </c>
      <c r="O48" s="58" t="s">
        <v>746</v>
      </c>
      <c r="P48" s="63">
        <v>3500</v>
      </c>
      <c r="Q48" s="63">
        <v>3500</v>
      </c>
      <c r="R48" s="58" t="s">
        <v>746</v>
      </c>
      <c r="S48" s="63">
        <v>3000</v>
      </c>
      <c r="T48" s="63">
        <v>3000</v>
      </c>
      <c r="U48" s="58" t="s">
        <v>746</v>
      </c>
      <c r="V48" s="64"/>
    </row>
    <row r="49" spans="1:22" s="6" customFormat="1" ht="55.5" customHeight="1">
      <c r="A49" s="55" t="s">
        <v>425</v>
      </c>
      <c r="B49" s="106" t="s">
        <v>426</v>
      </c>
      <c r="C49" s="57" t="s">
        <v>375</v>
      </c>
      <c r="D49" s="298">
        <v>13906.7</v>
      </c>
      <c r="E49" s="298">
        <v>13906.7</v>
      </c>
      <c r="F49" s="299" t="s">
        <v>746</v>
      </c>
      <c r="G49" s="300">
        <v>12500</v>
      </c>
      <c r="H49" s="300">
        <v>12500</v>
      </c>
      <c r="I49" s="299" t="s">
        <v>746</v>
      </c>
      <c r="J49" s="301">
        <v>14700</v>
      </c>
      <c r="K49" s="301">
        <v>14700</v>
      </c>
      <c r="L49" s="299" t="s">
        <v>746</v>
      </c>
      <c r="M49" s="301">
        <f>SUM(J49-G49)</f>
        <v>2200</v>
      </c>
      <c r="N49" s="301">
        <f>SUM(K49-H49)</f>
        <v>2200</v>
      </c>
      <c r="O49" s="299" t="s">
        <v>746</v>
      </c>
      <c r="P49" s="302">
        <v>17000</v>
      </c>
      <c r="Q49" s="302">
        <v>17000</v>
      </c>
      <c r="R49" s="299" t="s">
        <v>746</v>
      </c>
      <c r="S49" s="301">
        <v>19500</v>
      </c>
      <c r="T49" s="301">
        <v>19500</v>
      </c>
      <c r="U49" s="58" t="s">
        <v>746</v>
      </c>
      <c r="V49" s="64"/>
    </row>
    <row r="50" spans="1:22" ht="12.75" customHeight="1">
      <c r="A50" s="65"/>
      <c r="B50" s="66" t="s">
        <v>200</v>
      </c>
      <c r="C50" s="32"/>
      <c r="D50" s="59"/>
      <c r="E50" s="59"/>
      <c r="F50" s="59"/>
      <c r="G50" s="94"/>
      <c r="H50" s="94"/>
      <c r="I50" s="59"/>
      <c r="J50" s="84"/>
      <c r="K50" s="84"/>
      <c r="L50" s="59"/>
      <c r="M50" s="84"/>
      <c r="N50" s="84"/>
      <c r="O50" s="59"/>
      <c r="P50" s="84"/>
      <c r="Q50" s="84"/>
      <c r="R50" s="59"/>
      <c r="S50" s="84"/>
      <c r="T50" s="84"/>
      <c r="U50" s="59"/>
      <c r="V50" s="64"/>
    </row>
    <row r="51" spans="1:22" ht="45" customHeight="1">
      <c r="A51" s="65" t="s">
        <v>427</v>
      </c>
      <c r="B51" s="66" t="s">
        <v>428</v>
      </c>
      <c r="C51" s="32" t="s">
        <v>427</v>
      </c>
      <c r="D51" s="58">
        <v>12989</v>
      </c>
      <c r="E51" s="58">
        <v>12989</v>
      </c>
      <c r="F51" s="58" t="s">
        <v>746</v>
      </c>
      <c r="G51" s="94">
        <v>11000</v>
      </c>
      <c r="H51" s="94">
        <v>11000</v>
      </c>
      <c r="I51" s="58" t="s">
        <v>746</v>
      </c>
      <c r="J51" s="63">
        <v>13000</v>
      </c>
      <c r="K51" s="63">
        <v>13000</v>
      </c>
      <c r="L51" s="58" t="s">
        <v>746</v>
      </c>
      <c r="M51" s="63">
        <f aca="true" t="shared" si="4" ref="M51:N53">SUM(J51-G51)</f>
        <v>2000</v>
      </c>
      <c r="N51" s="63">
        <f t="shared" si="4"/>
        <v>2000</v>
      </c>
      <c r="O51" s="58" t="s">
        <v>746</v>
      </c>
      <c r="P51" s="63">
        <v>15000</v>
      </c>
      <c r="Q51" s="63">
        <v>15000</v>
      </c>
      <c r="R51" s="58" t="s">
        <v>746</v>
      </c>
      <c r="S51" s="63">
        <v>17000</v>
      </c>
      <c r="T51" s="63">
        <v>17000</v>
      </c>
      <c r="U51" s="58" t="s">
        <v>746</v>
      </c>
      <c r="V51" s="64"/>
    </row>
    <row r="52" spans="1:22" ht="39" customHeight="1">
      <c r="A52" s="65" t="s">
        <v>429</v>
      </c>
      <c r="B52" s="66" t="s">
        <v>430</v>
      </c>
      <c r="C52" s="32" t="s">
        <v>429</v>
      </c>
      <c r="D52" s="58">
        <v>917.7</v>
      </c>
      <c r="E52" s="58">
        <v>917.7</v>
      </c>
      <c r="F52" s="58" t="s">
        <v>746</v>
      </c>
      <c r="G52" s="94">
        <v>1500</v>
      </c>
      <c r="H52" s="94">
        <v>1500</v>
      </c>
      <c r="I52" s="58" t="s">
        <v>746</v>
      </c>
      <c r="J52" s="63">
        <v>1700</v>
      </c>
      <c r="K52" s="63">
        <v>1700</v>
      </c>
      <c r="L52" s="58" t="s">
        <v>746</v>
      </c>
      <c r="M52" s="63">
        <f t="shared" si="4"/>
        <v>200</v>
      </c>
      <c r="N52" s="63">
        <f t="shared" si="4"/>
        <v>200</v>
      </c>
      <c r="O52" s="58" t="s">
        <v>746</v>
      </c>
      <c r="P52" s="63">
        <v>2000</v>
      </c>
      <c r="Q52" s="63">
        <v>2000</v>
      </c>
      <c r="R52" s="58" t="s">
        <v>746</v>
      </c>
      <c r="S52" s="63">
        <v>2500</v>
      </c>
      <c r="T52" s="63">
        <v>2500</v>
      </c>
      <c r="U52" s="58" t="s">
        <v>746</v>
      </c>
      <c r="V52" s="64"/>
    </row>
    <row r="53" spans="1:22" s="6" customFormat="1" ht="25.5" customHeight="1">
      <c r="A53" s="55" t="s">
        <v>431</v>
      </c>
      <c r="B53" s="105" t="s">
        <v>432</v>
      </c>
      <c r="C53" s="57" t="s">
        <v>375</v>
      </c>
      <c r="D53" s="294">
        <v>6602.5</v>
      </c>
      <c r="E53" s="294">
        <v>6602.5</v>
      </c>
      <c r="F53" s="295" t="s">
        <v>746</v>
      </c>
      <c r="G53" s="297">
        <v>8300</v>
      </c>
      <c r="H53" s="297">
        <v>8300</v>
      </c>
      <c r="I53" s="295" t="s">
        <v>746</v>
      </c>
      <c r="J53" s="84">
        <v>9200</v>
      </c>
      <c r="K53" s="84">
        <v>9200</v>
      </c>
      <c r="L53" s="295" t="s">
        <v>746</v>
      </c>
      <c r="M53" s="84">
        <f t="shared" si="4"/>
        <v>900</v>
      </c>
      <c r="N53" s="84">
        <f t="shared" si="4"/>
        <v>900</v>
      </c>
      <c r="O53" s="295" t="s">
        <v>746</v>
      </c>
      <c r="P53" s="84">
        <v>10500</v>
      </c>
      <c r="Q53" s="84">
        <v>10500</v>
      </c>
      <c r="R53" s="295" t="s">
        <v>746</v>
      </c>
      <c r="S53" s="84">
        <v>11200</v>
      </c>
      <c r="T53" s="84">
        <v>11200</v>
      </c>
      <c r="U53" s="58" t="s">
        <v>746</v>
      </c>
      <c r="V53" s="64"/>
    </row>
    <row r="54" spans="1:22" ht="12.75" customHeight="1">
      <c r="A54" s="65"/>
      <c r="B54" s="66" t="s">
        <v>200</v>
      </c>
      <c r="C54" s="32"/>
      <c r="D54" s="59"/>
      <c r="E54" s="59"/>
      <c r="F54" s="59"/>
      <c r="G54" s="59"/>
      <c r="H54" s="59"/>
      <c r="I54" s="59"/>
      <c r="J54" s="63"/>
      <c r="K54" s="63"/>
      <c r="L54" s="59"/>
      <c r="M54" s="63"/>
      <c r="N54" s="63"/>
      <c r="O54" s="59"/>
      <c r="P54" s="63"/>
      <c r="Q54" s="63"/>
      <c r="R54" s="59"/>
      <c r="S54" s="63"/>
      <c r="T54" s="63"/>
      <c r="U54" s="59"/>
      <c r="V54" s="64"/>
    </row>
    <row r="55" spans="1:22" ht="24.75" customHeight="1">
      <c r="A55" s="65" t="s">
        <v>433</v>
      </c>
      <c r="B55" s="66" t="s">
        <v>434</v>
      </c>
      <c r="C55" s="32" t="s">
        <v>433</v>
      </c>
      <c r="D55" s="58">
        <v>1624.6</v>
      </c>
      <c r="E55" s="58">
        <v>1624.6</v>
      </c>
      <c r="F55" s="58" t="s">
        <v>746</v>
      </c>
      <c r="G55" s="94">
        <v>1800</v>
      </c>
      <c r="H55" s="94">
        <v>1800</v>
      </c>
      <c r="I55" s="58" t="s">
        <v>746</v>
      </c>
      <c r="J55" s="63">
        <v>2000</v>
      </c>
      <c r="K55" s="63">
        <v>2000</v>
      </c>
      <c r="L55" s="58" t="s">
        <v>746</v>
      </c>
      <c r="M55" s="63">
        <f aca="true" t="shared" si="5" ref="M55:N58">SUM(J55-G55)</f>
        <v>200</v>
      </c>
      <c r="N55" s="63">
        <f t="shared" si="5"/>
        <v>200</v>
      </c>
      <c r="O55" s="58" t="s">
        <v>746</v>
      </c>
      <c r="P55" s="63">
        <v>2500</v>
      </c>
      <c r="Q55" s="63">
        <v>2500</v>
      </c>
      <c r="R55" s="58" t="s">
        <v>746</v>
      </c>
      <c r="S55" s="63">
        <v>2700</v>
      </c>
      <c r="T55" s="63">
        <v>2700</v>
      </c>
      <c r="U55" s="58" t="s">
        <v>746</v>
      </c>
      <c r="V55" s="64"/>
    </row>
    <row r="56" spans="1:22" ht="24" customHeight="1">
      <c r="A56" s="65" t="s">
        <v>435</v>
      </c>
      <c r="B56" s="66" t="s">
        <v>436</v>
      </c>
      <c r="C56" s="32" t="s">
        <v>435</v>
      </c>
      <c r="D56" s="58">
        <f>SUM(E56,F56)</f>
        <v>2043.5</v>
      </c>
      <c r="E56" s="58">
        <v>2043.5</v>
      </c>
      <c r="F56" s="58" t="s">
        <v>746</v>
      </c>
      <c r="G56" s="94">
        <v>2500</v>
      </c>
      <c r="H56" s="94">
        <v>2500</v>
      </c>
      <c r="I56" s="58" t="s">
        <v>746</v>
      </c>
      <c r="J56" s="63">
        <v>3000</v>
      </c>
      <c r="K56" s="63">
        <v>3000</v>
      </c>
      <c r="L56" s="58" t="s">
        <v>746</v>
      </c>
      <c r="M56" s="63">
        <f t="shared" si="5"/>
        <v>500</v>
      </c>
      <c r="N56" s="63">
        <f t="shared" si="5"/>
        <v>500</v>
      </c>
      <c r="O56" s="58" t="s">
        <v>746</v>
      </c>
      <c r="P56" s="63">
        <v>3300</v>
      </c>
      <c r="Q56" s="63">
        <v>3300</v>
      </c>
      <c r="R56" s="58" t="s">
        <v>746</v>
      </c>
      <c r="S56" s="63">
        <v>3500</v>
      </c>
      <c r="T56" s="63">
        <v>3500</v>
      </c>
      <c r="U56" s="58" t="s">
        <v>746</v>
      </c>
      <c r="V56" s="64"/>
    </row>
    <row r="57" spans="1:22" ht="36.75" customHeight="1">
      <c r="A57" s="65" t="s">
        <v>437</v>
      </c>
      <c r="B57" s="66" t="s">
        <v>438</v>
      </c>
      <c r="C57" s="32" t="s">
        <v>437</v>
      </c>
      <c r="D57" s="58">
        <f>SUM(E57,F57)</f>
        <v>1592.1</v>
      </c>
      <c r="E57" s="58">
        <v>1592.1</v>
      </c>
      <c r="F57" s="58" t="s">
        <v>746</v>
      </c>
      <c r="G57" s="94">
        <v>1500</v>
      </c>
      <c r="H57" s="94">
        <v>1500</v>
      </c>
      <c r="I57" s="58" t="s">
        <v>746</v>
      </c>
      <c r="J57" s="63">
        <v>1700</v>
      </c>
      <c r="K57" s="63">
        <v>1700</v>
      </c>
      <c r="L57" s="58" t="s">
        <v>746</v>
      </c>
      <c r="M57" s="63">
        <f t="shared" si="5"/>
        <v>200</v>
      </c>
      <c r="N57" s="63">
        <f t="shared" si="5"/>
        <v>200</v>
      </c>
      <c r="O57" s="58" t="s">
        <v>746</v>
      </c>
      <c r="P57" s="63">
        <v>2000</v>
      </c>
      <c r="Q57" s="63">
        <v>2000</v>
      </c>
      <c r="R57" s="58" t="s">
        <v>746</v>
      </c>
      <c r="S57" s="63">
        <v>2500</v>
      </c>
      <c r="T57" s="63">
        <v>2500</v>
      </c>
      <c r="U57" s="58" t="s">
        <v>746</v>
      </c>
      <c r="V57" s="64"/>
    </row>
    <row r="58" spans="1:22" ht="27.75" customHeight="1">
      <c r="A58" s="65" t="s">
        <v>439</v>
      </c>
      <c r="B58" s="66" t="s">
        <v>440</v>
      </c>
      <c r="C58" s="32" t="s">
        <v>441</v>
      </c>
      <c r="D58" s="58">
        <f>SUM(E58,F58)</f>
        <v>1342.3</v>
      </c>
      <c r="E58" s="58">
        <v>1342.3</v>
      </c>
      <c r="F58" s="58" t="s">
        <v>746</v>
      </c>
      <c r="G58" s="94">
        <v>2500</v>
      </c>
      <c r="H58" s="94">
        <v>2500</v>
      </c>
      <c r="I58" s="58" t="s">
        <v>746</v>
      </c>
      <c r="J58" s="63">
        <v>2500</v>
      </c>
      <c r="K58" s="63">
        <v>2500</v>
      </c>
      <c r="L58" s="58" t="s">
        <v>746</v>
      </c>
      <c r="M58" s="63">
        <f t="shared" si="5"/>
        <v>0</v>
      </c>
      <c r="N58" s="63">
        <f t="shared" si="5"/>
        <v>0</v>
      </c>
      <c r="O58" s="58" t="s">
        <v>746</v>
      </c>
      <c r="P58" s="63">
        <v>2700</v>
      </c>
      <c r="Q58" s="63">
        <v>2700</v>
      </c>
      <c r="R58" s="58" t="s">
        <v>746</v>
      </c>
      <c r="S58" s="63">
        <v>2500</v>
      </c>
      <c r="T58" s="63">
        <v>2500</v>
      </c>
      <c r="U58" s="58" t="s">
        <v>746</v>
      </c>
      <c r="V58" s="64"/>
    </row>
    <row r="59" spans="1:22" s="6" customFormat="1" ht="36.75" customHeight="1">
      <c r="A59" s="55" t="s">
        <v>442</v>
      </c>
      <c r="B59" s="93" t="s">
        <v>443</v>
      </c>
      <c r="C59" s="57" t="s">
        <v>375</v>
      </c>
      <c r="D59" s="59"/>
      <c r="E59" s="59"/>
      <c r="F59" s="59"/>
      <c r="G59" s="59"/>
      <c r="H59" s="59"/>
      <c r="I59" s="59"/>
      <c r="J59" s="63"/>
      <c r="K59" s="63"/>
      <c r="L59" s="59"/>
      <c r="M59" s="63"/>
      <c r="N59" s="63"/>
      <c r="O59" s="59"/>
      <c r="P59" s="63"/>
      <c r="Q59" s="63"/>
      <c r="R59" s="59"/>
      <c r="S59" s="63"/>
      <c r="T59" s="63"/>
      <c r="U59" s="59"/>
      <c r="V59" s="64"/>
    </row>
    <row r="60" spans="1:22" ht="20.25" customHeight="1">
      <c r="A60" s="65"/>
      <c r="B60" s="66" t="s">
        <v>5</v>
      </c>
      <c r="C60" s="32"/>
      <c r="D60" s="59"/>
      <c r="E60" s="59"/>
      <c r="F60" s="59"/>
      <c r="G60" s="59"/>
      <c r="H60" s="59"/>
      <c r="I60" s="59"/>
      <c r="J60" s="63"/>
      <c r="K60" s="63"/>
      <c r="L60" s="59"/>
      <c r="M60" s="63"/>
      <c r="N60" s="63"/>
      <c r="O60" s="59"/>
      <c r="P60" s="63"/>
      <c r="Q60" s="63"/>
      <c r="R60" s="59"/>
      <c r="S60" s="63"/>
      <c r="T60" s="63"/>
      <c r="U60" s="59"/>
      <c r="V60" s="64"/>
    </row>
    <row r="61" spans="1:22" s="6" customFormat="1" ht="36" customHeight="1">
      <c r="A61" s="55" t="s">
        <v>444</v>
      </c>
      <c r="B61" s="105" t="s">
        <v>445</v>
      </c>
      <c r="C61" s="57" t="s">
        <v>375</v>
      </c>
      <c r="D61" s="59"/>
      <c r="E61" s="59"/>
      <c r="F61" s="59"/>
      <c r="G61" s="59"/>
      <c r="H61" s="59"/>
      <c r="I61" s="59"/>
      <c r="J61" s="63"/>
      <c r="K61" s="63"/>
      <c r="L61" s="59"/>
      <c r="M61" s="63"/>
      <c r="N61" s="63"/>
      <c r="O61" s="59"/>
      <c r="P61" s="63"/>
      <c r="Q61" s="63"/>
      <c r="R61" s="59"/>
      <c r="S61" s="63"/>
      <c r="T61" s="63"/>
      <c r="U61" s="59"/>
      <c r="V61" s="64"/>
    </row>
    <row r="62" spans="1:22" ht="12.75" customHeight="1">
      <c r="A62" s="65"/>
      <c r="B62" s="66" t="s">
        <v>200</v>
      </c>
      <c r="C62" s="32"/>
      <c r="D62" s="59"/>
      <c r="E62" s="59"/>
      <c r="F62" s="59"/>
      <c r="G62" s="59"/>
      <c r="H62" s="59"/>
      <c r="I62" s="59"/>
      <c r="J62" s="63"/>
      <c r="K62" s="63"/>
      <c r="L62" s="59"/>
      <c r="M62" s="63"/>
      <c r="N62" s="63"/>
      <c r="O62" s="59"/>
      <c r="P62" s="63"/>
      <c r="Q62" s="63"/>
      <c r="R62" s="59"/>
      <c r="S62" s="63"/>
      <c r="T62" s="63"/>
      <c r="U62" s="59"/>
      <c r="V62" s="64"/>
    </row>
    <row r="63" spans="1:22" ht="34.5" customHeight="1">
      <c r="A63" s="65" t="s">
        <v>446</v>
      </c>
      <c r="B63" s="66" t="s">
        <v>447</v>
      </c>
      <c r="C63" s="32" t="s">
        <v>448</v>
      </c>
      <c r="D63" s="59"/>
      <c r="E63" s="59"/>
      <c r="F63" s="59"/>
      <c r="G63" s="59"/>
      <c r="H63" s="59"/>
      <c r="I63" s="59"/>
      <c r="J63" s="84"/>
      <c r="K63" s="84"/>
      <c r="L63" s="59"/>
      <c r="M63" s="84"/>
      <c r="N63" s="84"/>
      <c r="O63" s="59"/>
      <c r="P63" s="84"/>
      <c r="Q63" s="84"/>
      <c r="R63" s="59"/>
      <c r="S63" s="84"/>
      <c r="T63" s="84"/>
      <c r="U63" s="59"/>
      <c r="V63" s="64"/>
    </row>
    <row r="64" spans="1:22" s="6" customFormat="1" ht="35.25" customHeight="1">
      <c r="A64" s="55" t="s">
        <v>449</v>
      </c>
      <c r="B64" s="105" t="s">
        <v>450</v>
      </c>
      <c r="C64" s="57" t="s">
        <v>375</v>
      </c>
      <c r="D64" s="295">
        <f>SUM(E64,F64)</f>
        <v>157426.3</v>
      </c>
      <c r="E64" s="295">
        <v>157426.3</v>
      </c>
      <c r="F64" s="295" t="s">
        <v>746</v>
      </c>
      <c r="G64" s="297">
        <v>182750</v>
      </c>
      <c r="H64" s="297">
        <v>182750</v>
      </c>
      <c r="I64" s="295" t="s">
        <v>746</v>
      </c>
      <c r="J64" s="84">
        <v>221300</v>
      </c>
      <c r="K64" s="84">
        <v>221300</v>
      </c>
      <c r="L64" s="295" t="s">
        <v>746</v>
      </c>
      <c r="M64" s="84">
        <f>SUM(J64-G64)</f>
        <v>38550</v>
      </c>
      <c r="N64" s="84">
        <f>SUM(K64-H64)</f>
        <v>38550</v>
      </c>
      <c r="O64" s="295" t="s">
        <v>746</v>
      </c>
      <c r="P64" s="84">
        <v>255000</v>
      </c>
      <c r="Q64" s="84">
        <v>255000</v>
      </c>
      <c r="R64" s="295" t="s">
        <v>746</v>
      </c>
      <c r="S64" s="84">
        <v>280500</v>
      </c>
      <c r="T64" s="84">
        <v>280500</v>
      </c>
      <c r="U64" s="58" t="s">
        <v>746</v>
      </c>
      <c r="V64" s="64"/>
    </row>
    <row r="65" spans="1:22" ht="21" customHeight="1">
      <c r="A65" s="65"/>
      <c r="B65" s="66" t="s">
        <v>5</v>
      </c>
      <c r="C65" s="32"/>
      <c r="D65" s="59"/>
      <c r="E65" s="59"/>
      <c r="F65" s="59"/>
      <c r="G65" s="59"/>
      <c r="H65" s="59"/>
      <c r="I65" s="59"/>
      <c r="J65" s="63"/>
      <c r="K65" s="63"/>
      <c r="L65" s="59"/>
      <c r="M65" s="63"/>
      <c r="N65" s="63"/>
      <c r="O65" s="59"/>
      <c r="P65" s="63"/>
      <c r="Q65" s="63"/>
      <c r="R65" s="59"/>
      <c r="S65" s="63"/>
      <c r="T65" s="63"/>
      <c r="U65" s="59"/>
      <c r="V65" s="64"/>
    </row>
    <row r="66" spans="1:22" s="6" customFormat="1" ht="52.5" customHeight="1">
      <c r="A66" s="55" t="s">
        <v>451</v>
      </c>
      <c r="B66" s="105" t="s">
        <v>452</v>
      </c>
      <c r="C66" s="57" t="s">
        <v>375</v>
      </c>
      <c r="D66" s="295">
        <f>SUM(E66,F66)</f>
        <v>157426.3</v>
      </c>
      <c r="E66" s="295">
        <v>157426.3</v>
      </c>
      <c r="F66" s="295" t="s">
        <v>746</v>
      </c>
      <c r="G66" s="297">
        <v>182750</v>
      </c>
      <c r="H66" s="297">
        <v>182750</v>
      </c>
      <c r="I66" s="295" t="s">
        <v>746</v>
      </c>
      <c r="J66" s="84">
        <v>221300</v>
      </c>
      <c r="K66" s="84">
        <v>221300</v>
      </c>
      <c r="L66" s="295" t="s">
        <v>746</v>
      </c>
      <c r="M66" s="84">
        <f>SUM(J66-G66)</f>
        <v>38550</v>
      </c>
      <c r="N66" s="84">
        <f>SUM(K66-H66)</f>
        <v>38550</v>
      </c>
      <c r="O66" s="295" t="s">
        <v>746</v>
      </c>
      <c r="P66" s="84">
        <v>255000</v>
      </c>
      <c r="Q66" s="84">
        <v>255000</v>
      </c>
      <c r="R66" s="295" t="s">
        <v>746</v>
      </c>
      <c r="S66" s="84">
        <v>280500</v>
      </c>
      <c r="T66" s="84">
        <v>280500</v>
      </c>
      <c r="U66" s="58" t="s">
        <v>746</v>
      </c>
      <c r="V66" s="64"/>
    </row>
    <row r="67" spans="1:22" ht="12.75" customHeight="1">
      <c r="A67" s="65"/>
      <c r="B67" s="66" t="s">
        <v>200</v>
      </c>
      <c r="C67" s="32"/>
      <c r="D67" s="59"/>
      <c r="E67" s="59"/>
      <c r="F67" s="59"/>
      <c r="G67" s="59"/>
      <c r="H67" s="59"/>
      <c r="I67" s="59"/>
      <c r="J67" s="63"/>
      <c r="K67" s="63"/>
      <c r="L67" s="59"/>
      <c r="M67" s="63"/>
      <c r="N67" s="63"/>
      <c r="O67" s="59"/>
      <c r="P67" s="63"/>
      <c r="Q67" s="63"/>
      <c r="R67" s="59"/>
      <c r="S67" s="63"/>
      <c r="T67" s="63"/>
      <c r="U67" s="59"/>
      <c r="V67" s="64"/>
    </row>
    <row r="68" spans="1:22" ht="56.25" customHeight="1">
      <c r="A68" s="65" t="s">
        <v>453</v>
      </c>
      <c r="B68" s="66" t="s">
        <v>454</v>
      </c>
      <c r="C68" s="32" t="s">
        <v>455</v>
      </c>
      <c r="D68" s="58">
        <f>SUM(E68,F68)</f>
        <v>157426.3</v>
      </c>
      <c r="E68" s="58">
        <v>157426.3</v>
      </c>
      <c r="F68" s="58" t="s">
        <v>746</v>
      </c>
      <c r="G68" s="94">
        <v>182750</v>
      </c>
      <c r="H68" s="94">
        <v>182750</v>
      </c>
      <c r="I68" s="58" t="s">
        <v>746</v>
      </c>
      <c r="J68" s="63">
        <v>221300</v>
      </c>
      <c r="K68" s="63">
        <v>221300</v>
      </c>
      <c r="L68" s="58" t="s">
        <v>746</v>
      </c>
      <c r="M68" s="63">
        <f>SUM(J68-G68)</f>
        <v>38550</v>
      </c>
      <c r="N68" s="63">
        <f>SUM(K68-H68)</f>
        <v>38550</v>
      </c>
      <c r="O68" s="58" t="s">
        <v>746</v>
      </c>
      <c r="P68" s="63">
        <v>255000</v>
      </c>
      <c r="Q68" s="63">
        <v>255000</v>
      </c>
      <c r="R68" s="58" t="s">
        <v>746</v>
      </c>
      <c r="S68" s="63">
        <v>280500</v>
      </c>
      <c r="T68" s="63">
        <v>280500</v>
      </c>
      <c r="U68" s="58" t="s">
        <v>746</v>
      </c>
      <c r="V68" s="64"/>
    </row>
    <row r="69" spans="1:22" s="6" customFormat="1" ht="69" customHeight="1">
      <c r="A69" s="55" t="s">
        <v>456</v>
      </c>
      <c r="B69" s="105" t="s">
        <v>457</v>
      </c>
      <c r="C69" s="57" t="s">
        <v>375</v>
      </c>
      <c r="D69" s="59"/>
      <c r="E69" s="59"/>
      <c r="F69" s="59"/>
      <c r="G69" s="59"/>
      <c r="H69" s="59"/>
      <c r="I69" s="59"/>
      <c r="J69" s="63"/>
      <c r="K69" s="63"/>
      <c r="L69" s="59"/>
      <c r="M69" s="63"/>
      <c r="N69" s="63"/>
      <c r="O69" s="59"/>
      <c r="P69" s="63"/>
      <c r="Q69" s="63"/>
      <c r="R69" s="59"/>
      <c r="S69" s="63"/>
      <c r="T69" s="63"/>
      <c r="U69" s="59"/>
      <c r="V69" s="64"/>
    </row>
    <row r="70" spans="1:22" ht="12.75" customHeight="1">
      <c r="A70" s="65"/>
      <c r="B70" s="66" t="s">
        <v>200</v>
      </c>
      <c r="C70" s="32"/>
      <c r="D70" s="59"/>
      <c r="E70" s="59"/>
      <c r="F70" s="59"/>
      <c r="G70" s="59"/>
      <c r="H70" s="59"/>
      <c r="I70" s="59"/>
      <c r="J70" s="63"/>
      <c r="K70" s="63"/>
      <c r="L70" s="59"/>
      <c r="M70" s="63"/>
      <c r="N70" s="63"/>
      <c r="O70" s="59"/>
      <c r="P70" s="63"/>
      <c r="Q70" s="63"/>
      <c r="R70" s="59"/>
      <c r="S70" s="63"/>
      <c r="T70" s="63"/>
      <c r="U70" s="59"/>
      <c r="V70" s="64"/>
    </row>
    <row r="71" spans="1:22" ht="55.5" customHeight="1">
      <c r="A71" s="65" t="s">
        <v>458</v>
      </c>
      <c r="B71" s="66" t="s">
        <v>459</v>
      </c>
      <c r="C71" s="32" t="s">
        <v>460</v>
      </c>
      <c r="D71" s="59"/>
      <c r="E71" s="59"/>
      <c r="F71" s="59"/>
      <c r="G71" s="59"/>
      <c r="H71" s="59"/>
      <c r="I71" s="59"/>
      <c r="J71" s="63"/>
      <c r="K71" s="63"/>
      <c r="L71" s="59"/>
      <c r="M71" s="63"/>
      <c r="N71" s="63"/>
      <c r="O71" s="59"/>
      <c r="P71" s="63"/>
      <c r="Q71" s="63"/>
      <c r="R71" s="59"/>
      <c r="S71" s="63"/>
      <c r="T71" s="63"/>
      <c r="U71" s="59"/>
      <c r="V71" s="64"/>
    </row>
    <row r="72" spans="1:22" ht="37.5" customHeight="1">
      <c r="A72" s="65" t="s">
        <v>461</v>
      </c>
      <c r="B72" s="105" t="s">
        <v>462</v>
      </c>
      <c r="C72" s="32" t="s">
        <v>375</v>
      </c>
      <c r="D72" s="294">
        <v>4348.8</v>
      </c>
      <c r="E72" s="294">
        <v>4348.8</v>
      </c>
      <c r="F72" s="295" t="s">
        <v>746</v>
      </c>
      <c r="G72" s="297">
        <v>1420</v>
      </c>
      <c r="H72" s="297">
        <v>1420</v>
      </c>
      <c r="I72" s="295" t="s">
        <v>746</v>
      </c>
      <c r="J72" s="84">
        <v>2000</v>
      </c>
      <c r="K72" s="84">
        <v>2000</v>
      </c>
      <c r="L72" s="295" t="s">
        <v>746</v>
      </c>
      <c r="M72" s="84">
        <f>SUM(J72-G72)</f>
        <v>580</v>
      </c>
      <c r="N72" s="84">
        <f>SUM(K72-H72)</f>
        <v>580</v>
      </c>
      <c r="O72" s="295" t="s">
        <v>746</v>
      </c>
      <c r="P72" s="84">
        <v>3000</v>
      </c>
      <c r="Q72" s="84">
        <v>3000</v>
      </c>
      <c r="R72" s="295" t="s">
        <v>746</v>
      </c>
      <c r="S72" s="84">
        <v>4000</v>
      </c>
      <c r="T72" s="84">
        <v>4000</v>
      </c>
      <c r="U72" s="295" t="s">
        <v>746</v>
      </c>
      <c r="V72" s="64"/>
    </row>
    <row r="73" spans="1:22" ht="13.5" customHeight="1">
      <c r="A73" s="65"/>
      <c r="B73" s="66" t="s">
        <v>5</v>
      </c>
      <c r="C73" s="32"/>
      <c r="D73" s="59"/>
      <c r="E73" s="59"/>
      <c r="F73" s="59"/>
      <c r="G73" s="59"/>
      <c r="H73" s="59"/>
      <c r="I73" s="59"/>
      <c r="J73" s="63"/>
      <c r="K73" s="63"/>
      <c r="L73" s="59"/>
      <c r="M73" s="63"/>
      <c r="N73" s="63"/>
      <c r="O73" s="59"/>
      <c r="P73" s="63"/>
      <c r="Q73" s="63"/>
      <c r="R73" s="59"/>
      <c r="S73" s="63"/>
      <c r="T73" s="63"/>
      <c r="U73" s="59"/>
      <c r="V73" s="64"/>
    </row>
    <row r="74" spans="1:22" s="6" customFormat="1" ht="52.5" customHeight="1">
      <c r="A74" s="55" t="s">
        <v>463</v>
      </c>
      <c r="B74" s="105" t="s">
        <v>464</v>
      </c>
      <c r="C74" s="57" t="s">
        <v>375</v>
      </c>
      <c r="D74" s="298">
        <v>4348.8</v>
      </c>
      <c r="E74" s="298">
        <v>4348.8</v>
      </c>
      <c r="F74" s="299" t="s">
        <v>746</v>
      </c>
      <c r="G74" s="298"/>
      <c r="H74" s="298"/>
      <c r="I74" s="299" t="s">
        <v>746</v>
      </c>
      <c r="J74" s="301"/>
      <c r="K74" s="301"/>
      <c r="L74" s="299" t="s">
        <v>746</v>
      </c>
      <c r="M74" s="301"/>
      <c r="N74" s="301"/>
      <c r="O74" s="299" t="s">
        <v>746</v>
      </c>
      <c r="P74" s="301"/>
      <c r="Q74" s="301"/>
      <c r="R74" s="299" t="s">
        <v>746</v>
      </c>
      <c r="S74" s="301"/>
      <c r="T74" s="301"/>
      <c r="U74" s="299" t="s">
        <v>746</v>
      </c>
      <c r="V74" s="303"/>
    </row>
    <row r="75" spans="1:22" ht="12.75" customHeight="1">
      <c r="A75" s="65"/>
      <c r="B75" s="66" t="s">
        <v>200</v>
      </c>
      <c r="C75" s="32"/>
      <c r="D75" s="59"/>
      <c r="E75" s="59"/>
      <c r="F75" s="59"/>
      <c r="G75" s="59"/>
      <c r="H75" s="59"/>
      <c r="I75" s="59"/>
      <c r="J75" s="63"/>
      <c r="K75" s="63"/>
      <c r="L75" s="59"/>
      <c r="M75" s="63"/>
      <c r="N75" s="63"/>
      <c r="O75" s="59"/>
      <c r="P75" s="63"/>
      <c r="Q75" s="63"/>
      <c r="R75" s="59"/>
      <c r="S75" s="63"/>
      <c r="T75" s="63"/>
      <c r="U75" s="59"/>
      <c r="V75" s="64"/>
    </row>
    <row r="76" spans="1:22" ht="69" customHeight="1">
      <c r="A76" s="65" t="s">
        <v>465</v>
      </c>
      <c r="B76" s="66" t="s">
        <v>466</v>
      </c>
      <c r="C76" s="32" t="s">
        <v>467</v>
      </c>
      <c r="D76" s="58">
        <f>SUM(E76,F76)</f>
        <v>1198.8</v>
      </c>
      <c r="E76" s="58">
        <v>1198.8</v>
      </c>
      <c r="F76" s="58" t="s">
        <v>746</v>
      </c>
      <c r="G76" s="59"/>
      <c r="H76" s="59"/>
      <c r="I76" s="58" t="s">
        <v>746</v>
      </c>
      <c r="J76" s="63"/>
      <c r="K76" s="63"/>
      <c r="L76" s="58" t="s">
        <v>746</v>
      </c>
      <c r="M76" s="63"/>
      <c r="N76" s="63"/>
      <c r="O76" s="58" t="s">
        <v>746</v>
      </c>
      <c r="P76" s="63"/>
      <c r="Q76" s="63"/>
      <c r="R76" s="58" t="s">
        <v>746</v>
      </c>
      <c r="S76" s="63"/>
      <c r="T76" s="63"/>
      <c r="U76" s="58" t="s">
        <v>746</v>
      </c>
      <c r="V76" s="64"/>
    </row>
    <row r="77" spans="1:22" ht="26.25" customHeight="1">
      <c r="A77" s="65" t="s">
        <v>468</v>
      </c>
      <c r="B77" s="66" t="s">
        <v>469</v>
      </c>
      <c r="C77" s="32" t="s">
        <v>470</v>
      </c>
      <c r="D77" s="59"/>
      <c r="E77" s="59"/>
      <c r="F77" s="59"/>
      <c r="G77" s="59"/>
      <c r="H77" s="59"/>
      <c r="I77" s="59"/>
      <c r="J77" s="63"/>
      <c r="K77" s="63"/>
      <c r="L77" s="59"/>
      <c r="M77" s="63"/>
      <c r="N77" s="63"/>
      <c r="O77" s="59"/>
      <c r="P77" s="63"/>
      <c r="Q77" s="63"/>
      <c r="R77" s="59"/>
      <c r="S77" s="63"/>
      <c r="T77" s="63"/>
      <c r="U77" s="59"/>
      <c r="V77" s="64"/>
    </row>
    <row r="78" spans="1:22" ht="25.5" customHeight="1">
      <c r="A78" s="65" t="s">
        <v>471</v>
      </c>
      <c r="B78" s="66" t="s">
        <v>472</v>
      </c>
      <c r="C78" s="32" t="s">
        <v>473</v>
      </c>
      <c r="D78" s="58">
        <f>SUM(E78,F78)</f>
        <v>3150</v>
      </c>
      <c r="E78" s="58">
        <v>3150</v>
      </c>
      <c r="F78" s="58" t="s">
        <v>746</v>
      </c>
      <c r="G78" s="94">
        <v>1420</v>
      </c>
      <c r="H78" s="94">
        <v>1420</v>
      </c>
      <c r="I78" s="58" t="s">
        <v>746</v>
      </c>
      <c r="J78" s="63">
        <v>2000</v>
      </c>
      <c r="K78" s="63">
        <v>2000</v>
      </c>
      <c r="L78" s="58" t="s">
        <v>746</v>
      </c>
      <c r="M78" s="63">
        <f>SUM(J78-G78)</f>
        <v>580</v>
      </c>
      <c r="N78" s="63">
        <f>SUM(K78-H78)</f>
        <v>580</v>
      </c>
      <c r="O78" s="58" t="s">
        <v>746</v>
      </c>
      <c r="P78" s="63">
        <v>3000</v>
      </c>
      <c r="Q78" s="63">
        <v>3000</v>
      </c>
      <c r="R78" s="58" t="s">
        <v>746</v>
      </c>
      <c r="S78" s="63">
        <v>4000</v>
      </c>
      <c r="T78" s="63">
        <v>4000</v>
      </c>
      <c r="U78" s="58" t="s">
        <v>746</v>
      </c>
      <c r="V78" s="64"/>
    </row>
    <row r="79" spans="1:22" s="6" customFormat="1" ht="58.5" customHeight="1">
      <c r="A79" s="55" t="s">
        <v>474</v>
      </c>
      <c r="B79" s="105" t="s">
        <v>475</v>
      </c>
      <c r="C79" s="57" t="s">
        <v>375</v>
      </c>
      <c r="D79" s="59"/>
      <c r="E79" s="59"/>
      <c r="F79" s="59"/>
      <c r="G79" s="59"/>
      <c r="H79" s="59"/>
      <c r="I79" s="59"/>
      <c r="J79" s="63"/>
      <c r="K79" s="63"/>
      <c r="L79" s="59"/>
      <c r="M79" s="63"/>
      <c r="N79" s="63"/>
      <c r="O79" s="59"/>
      <c r="P79" s="63"/>
      <c r="Q79" s="63"/>
      <c r="R79" s="59"/>
      <c r="S79" s="63"/>
      <c r="T79" s="63"/>
      <c r="U79" s="59"/>
      <c r="V79" s="64"/>
    </row>
    <row r="80" spans="1:22" ht="12.75" customHeight="1">
      <c r="A80" s="65"/>
      <c r="B80" s="66" t="s">
        <v>200</v>
      </c>
      <c r="C80" s="32"/>
      <c r="D80" s="59"/>
      <c r="E80" s="59"/>
      <c r="F80" s="59"/>
      <c r="G80" s="59"/>
      <c r="H80" s="59"/>
      <c r="I80" s="59"/>
      <c r="J80" s="63"/>
      <c r="K80" s="63"/>
      <c r="L80" s="59"/>
      <c r="M80" s="63"/>
      <c r="N80" s="63"/>
      <c r="O80" s="59"/>
      <c r="P80" s="63"/>
      <c r="Q80" s="63"/>
      <c r="R80" s="59"/>
      <c r="S80" s="63"/>
      <c r="T80" s="63"/>
      <c r="U80" s="59"/>
      <c r="V80" s="64"/>
    </row>
    <row r="81" spans="1:22" ht="23.25" customHeight="1">
      <c r="A81" s="65" t="s">
        <v>476</v>
      </c>
      <c r="B81" s="66" t="s">
        <v>477</v>
      </c>
      <c r="C81" s="32" t="s">
        <v>478</v>
      </c>
      <c r="D81" s="59"/>
      <c r="E81" s="59"/>
      <c r="F81" s="59"/>
      <c r="G81" s="59"/>
      <c r="H81" s="59"/>
      <c r="I81" s="59"/>
      <c r="J81" s="63"/>
      <c r="K81" s="63"/>
      <c r="L81" s="59"/>
      <c r="M81" s="63"/>
      <c r="N81" s="63"/>
      <c r="O81" s="59"/>
      <c r="P81" s="63"/>
      <c r="Q81" s="63"/>
      <c r="R81" s="59"/>
      <c r="S81" s="63"/>
      <c r="T81" s="63"/>
      <c r="U81" s="59"/>
      <c r="V81" s="64"/>
    </row>
    <row r="82" spans="1:22" s="6" customFormat="1" ht="39" customHeight="1">
      <c r="A82" s="55" t="s">
        <v>479</v>
      </c>
      <c r="B82" s="105" t="s">
        <v>480</v>
      </c>
      <c r="C82" s="57" t="s">
        <v>375</v>
      </c>
      <c r="D82" s="295">
        <v>2390</v>
      </c>
      <c r="E82" s="295">
        <v>2390</v>
      </c>
      <c r="F82" s="295" t="s">
        <v>746</v>
      </c>
      <c r="G82" s="297">
        <v>2500</v>
      </c>
      <c r="H82" s="297">
        <v>2500</v>
      </c>
      <c r="I82" s="295" t="s">
        <v>746</v>
      </c>
      <c r="J82" s="84">
        <v>3000</v>
      </c>
      <c r="K82" s="84">
        <v>3000</v>
      </c>
      <c r="L82" s="295" t="s">
        <v>746</v>
      </c>
      <c r="M82" s="84">
        <f>SUM(J82-G82)</f>
        <v>500</v>
      </c>
      <c r="N82" s="84">
        <f>SUM(K82-H82)</f>
        <v>500</v>
      </c>
      <c r="O82" s="295" t="s">
        <v>746</v>
      </c>
      <c r="P82" s="84">
        <v>3500</v>
      </c>
      <c r="Q82" s="84">
        <v>3500</v>
      </c>
      <c r="R82" s="295" t="s">
        <v>746</v>
      </c>
      <c r="S82" s="84">
        <v>4000</v>
      </c>
      <c r="T82" s="84">
        <v>4000</v>
      </c>
      <c r="U82" s="58" t="s">
        <v>746</v>
      </c>
      <c r="V82" s="64"/>
    </row>
    <row r="83" spans="1:22" ht="12.75" customHeight="1">
      <c r="A83" s="65"/>
      <c r="B83" s="66" t="s">
        <v>5</v>
      </c>
      <c r="C83" s="32"/>
      <c r="D83" s="59"/>
      <c r="E83" s="59"/>
      <c r="F83" s="59"/>
      <c r="G83" s="59"/>
      <c r="H83" s="59"/>
      <c r="I83" s="59"/>
      <c r="J83" s="63"/>
      <c r="K83" s="63"/>
      <c r="L83" s="59"/>
      <c r="M83" s="63"/>
      <c r="N83" s="63"/>
      <c r="O83" s="59"/>
      <c r="P83" s="63"/>
      <c r="Q83" s="63"/>
      <c r="R83" s="59"/>
      <c r="S83" s="63"/>
      <c r="T83" s="63"/>
      <c r="U83" s="59"/>
      <c r="V83" s="64"/>
    </row>
    <row r="84" spans="1:22" s="6" customFormat="1" ht="61.5" customHeight="1">
      <c r="A84" s="55" t="s">
        <v>481</v>
      </c>
      <c r="B84" s="105" t="s">
        <v>482</v>
      </c>
      <c r="C84" s="57" t="s">
        <v>375</v>
      </c>
      <c r="D84" s="59"/>
      <c r="E84" s="59"/>
      <c r="F84" s="59"/>
      <c r="G84" s="59"/>
      <c r="H84" s="59"/>
      <c r="I84" s="59"/>
      <c r="J84" s="63"/>
      <c r="K84" s="63"/>
      <c r="L84" s="59"/>
      <c r="M84" s="63"/>
      <c r="N84" s="63"/>
      <c r="O84" s="59"/>
      <c r="P84" s="63"/>
      <c r="Q84" s="63"/>
      <c r="R84" s="59"/>
      <c r="S84" s="63"/>
      <c r="T84" s="63"/>
      <c r="U84" s="59"/>
      <c r="V84" s="64"/>
    </row>
    <row r="85" spans="1:22" ht="12.75" customHeight="1">
      <c r="A85" s="65"/>
      <c r="B85" s="66" t="s">
        <v>200</v>
      </c>
      <c r="C85" s="32"/>
      <c r="D85" s="59"/>
      <c r="E85" s="59"/>
      <c r="F85" s="59"/>
      <c r="G85" s="59"/>
      <c r="H85" s="59"/>
      <c r="I85" s="59"/>
      <c r="J85" s="63"/>
      <c r="K85" s="63"/>
      <c r="L85" s="59"/>
      <c r="M85" s="63"/>
      <c r="N85" s="63"/>
      <c r="O85" s="59"/>
      <c r="P85" s="63"/>
      <c r="Q85" s="63"/>
      <c r="R85" s="59"/>
      <c r="S85" s="63"/>
      <c r="T85" s="63"/>
      <c r="U85" s="59"/>
      <c r="V85" s="64"/>
    </row>
    <row r="86" spans="1:22" ht="24" customHeight="1">
      <c r="A86" s="65" t="s">
        <v>483</v>
      </c>
      <c r="B86" s="66" t="s">
        <v>484</v>
      </c>
      <c r="C86" s="32" t="s">
        <v>485</v>
      </c>
      <c r="D86" s="59"/>
      <c r="E86" s="59"/>
      <c r="F86" s="59"/>
      <c r="G86" s="59"/>
      <c r="H86" s="59"/>
      <c r="I86" s="59"/>
      <c r="J86" s="63"/>
      <c r="K86" s="63"/>
      <c r="L86" s="59"/>
      <c r="M86" s="63"/>
      <c r="N86" s="63"/>
      <c r="O86" s="59"/>
      <c r="P86" s="63"/>
      <c r="Q86" s="63"/>
      <c r="R86" s="59"/>
      <c r="S86" s="63"/>
      <c r="T86" s="63"/>
      <c r="U86" s="59"/>
      <c r="V86" s="64"/>
    </row>
    <row r="87" spans="1:22" ht="22.5" customHeight="1">
      <c r="A87" s="65" t="s">
        <v>486</v>
      </c>
      <c r="B87" s="66" t="s">
        <v>487</v>
      </c>
      <c r="C87" s="32" t="s">
        <v>488</v>
      </c>
      <c r="D87" s="58">
        <v>2390</v>
      </c>
      <c r="E87" s="58">
        <v>2390</v>
      </c>
      <c r="F87" s="58" t="s">
        <v>746</v>
      </c>
      <c r="G87" s="94">
        <v>2500</v>
      </c>
      <c r="H87" s="94">
        <v>2500</v>
      </c>
      <c r="I87" s="58" t="s">
        <v>746</v>
      </c>
      <c r="J87" s="63">
        <v>3000</v>
      </c>
      <c r="K87" s="63">
        <v>3000</v>
      </c>
      <c r="L87" s="58" t="s">
        <v>746</v>
      </c>
      <c r="M87" s="63">
        <f>SUM(J87-G87)</f>
        <v>500</v>
      </c>
      <c r="N87" s="63">
        <f>SUM(K87-H87)</f>
        <v>500</v>
      </c>
      <c r="O87" s="58" t="s">
        <v>746</v>
      </c>
      <c r="P87" s="63">
        <v>3500</v>
      </c>
      <c r="Q87" s="63">
        <v>3500</v>
      </c>
      <c r="R87" s="58" t="s">
        <v>746</v>
      </c>
      <c r="S87" s="63">
        <v>4000</v>
      </c>
      <c r="T87" s="63">
        <v>4000</v>
      </c>
      <c r="U87" s="58" t="s">
        <v>746</v>
      </c>
      <c r="V87" s="64"/>
    </row>
    <row r="88" spans="1:22" s="6" customFormat="1" ht="31.5" customHeight="1">
      <c r="A88" s="55" t="s">
        <v>489</v>
      </c>
      <c r="B88" s="105" t="s">
        <v>490</v>
      </c>
      <c r="C88" s="57" t="s">
        <v>375</v>
      </c>
      <c r="D88" s="59"/>
      <c r="E88" s="59"/>
      <c r="F88" s="59"/>
      <c r="G88" s="59"/>
      <c r="H88" s="59"/>
      <c r="I88" s="59"/>
      <c r="J88" s="63"/>
      <c r="K88" s="63"/>
      <c r="L88" s="59"/>
      <c r="M88" s="63"/>
      <c r="N88" s="63"/>
      <c r="O88" s="59"/>
      <c r="P88" s="63"/>
      <c r="Q88" s="63"/>
      <c r="R88" s="59"/>
      <c r="S88" s="63"/>
      <c r="T88" s="63"/>
      <c r="U88" s="59"/>
      <c r="V88" s="64"/>
    </row>
    <row r="89" spans="1:22" ht="15.75" customHeight="1">
      <c r="A89" s="65"/>
      <c r="B89" s="66" t="s">
        <v>5</v>
      </c>
      <c r="C89" s="32"/>
      <c r="D89" s="59"/>
      <c r="E89" s="59"/>
      <c r="F89" s="59"/>
      <c r="G89" s="59"/>
      <c r="H89" s="59"/>
      <c r="I89" s="59"/>
      <c r="J89" s="63"/>
      <c r="K89" s="63"/>
      <c r="L89" s="59"/>
      <c r="M89" s="63"/>
      <c r="N89" s="63"/>
      <c r="O89" s="59"/>
      <c r="P89" s="63"/>
      <c r="Q89" s="63"/>
      <c r="R89" s="59"/>
      <c r="S89" s="63"/>
      <c r="T89" s="63"/>
      <c r="U89" s="59"/>
      <c r="V89" s="64"/>
    </row>
    <row r="90" spans="1:22" s="6" customFormat="1" ht="54" customHeight="1">
      <c r="A90" s="55" t="s">
        <v>491</v>
      </c>
      <c r="B90" s="105" t="s">
        <v>492</v>
      </c>
      <c r="C90" s="57" t="s">
        <v>375</v>
      </c>
      <c r="D90" s="295">
        <v>421.1</v>
      </c>
      <c r="E90" s="295">
        <v>421.1</v>
      </c>
      <c r="F90" s="295" t="s">
        <v>746</v>
      </c>
      <c r="G90" s="297">
        <v>1000</v>
      </c>
      <c r="H90" s="297">
        <v>1000</v>
      </c>
      <c r="I90" s="295" t="s">
        <v>746</v>
      </c>
      <c r="J90" s="84">
        <v>1000</v>
      </c>
      <c r="K90" s="84">
        <v>1000</v>
      </c>
      <c r="L90" s="295" t="s">
        <v>746</v>
      </c>
      <c r="M90" s="84">
        <f>SUM(J90-G90)</f>
        <v>0</v>
      </c>
      <c r="N90" s="84">
        <f>SUM(K90-H90)</f>
        <v>0</v>
      </c>
      <c r="O90" s="295" t="s">
        <v>746</v>
      </c>
      <c r="P90" s="84">
        <v>1500</v>
      </c>
      <c r="Q90" s="84">
        <v>1500</v>
      </c>
      <c r="R90" s="295" t="s">
        <v>746</v>
      </c>
      <c r="S90" s="84">
        <v>2700</v>
      </c>
      <c r="T90" s="84">
        <v>2700</v>
      </c>
      <c r="U90" s="58" t="s">
        <v>746</v>
      </c>
      <c r="V90" s="64"/>
    </row>
    <row r="91" spans="1:22" ht="12" customHeight="1">
      <c r="A91" s="65"/>
      <c r="B91" s="66" t="s">
        <v>200</v>
      </c>
      <c r="C91" s="32"/>
      <c r="D91" s="59"/>
      <c r="E91" s="59"/>
      <c r="F91" s="59"/>
      <c r="G91" s="59"/>
      <c r="H91" s="59"/>
      <c r="I91" s="59"/>
      <c r="J91" s="63"/>
      <c r="K91" s="63"/>
      <c r="L91" s="59"/>
      <c r="M91" s="63"/>
      <c r="N91" s="63"/>
      <c r="O91" s="59"/>
      <c r="P91" s="63"/>
      <c r="Q91" s="63"/>
      <c r="R91" s="59"/>
      <c r="S91" s="63"/>
      <c r="T91" s="63"/>
      <c r="U91" s="59"/>
      <c r="V91" s="64"/>
    </row>
    <row r="92" spans="1:22" s="6" customFormat="1" ht="65.25" customHeight="1">
      <c r="A92" s="55" t="s">
        <v>493</v>
      </c>
      <c r="B92" s="98" t="s">
        <v>494</v>
      </c>
      <c r="C92" s="57" t="s">
        <v>495</v>
      </c>
      <c r="D92" s="58">
        <v>421.1</v>
      </c>
      <c r="E92" s="58">
        <v>421.1</v>
      </c>
      <c r="F92" s="58" t="s">
        <v>746</v>
      </c>
      <c r="G92" s="94">
        <v>1000</v>
      </c>
      <c r="H92" s="94">
        <v>1000</v>
      </c>
      <c r="I92" s="58" t="s">
        <v>746</v>
      </c>
      <c r="J92" s="63">
        <v>1000</v>
      </c>
      <c r="K92" s="63">
        <v>1000</v>
      </c>
      <c r="L92" s="58" t="s">
        <v>746</v>
      </c>
      <c r="M92" s="63">
        <f>SUM(J92-G92)</f>
        <v>0</v>
      </c>
      <c r="N92" s="63">
        <f>SUM(K92-H92)</f>
        <v>0</v>
      </c>
      <c r="O92" s="58" t="s">
        <v>746</v>
      </c>
      <c r="P92" s="63">
        <v>1500</v>
      </c>
      <c r="Q92" s="63">
        <v>1500</v>
      </c>
      <c r="R92" s="58" t="s">
        <v>746</v>
      </c>
      <c r="S92" s="63">
        <v>2000</v>
      </c>
      <c r="T92" s="63">
        <v>2000</v>
      </c>
      <c r="U92" s="58" t="s">
        <v>746</v>
      </c>
      <c r="V92" s="64"/>
    </row>
    <row r="93" spans="1:22" s="6" customFormat="1" ht="105.75" customHeight="1">
      <c r="A93" s="55" t="s">
        <v>496</v>
      </c>
      <c r="B93" s="105" t="s">
        <v>497</v>
      </c>
      <c r="C93" s="57" t="s">
        <v>375</v>
      </c>
      <c r="D93" s="295">
        <v>315.6</v>
      </c>
      <c r="E93" s="295">
        <v>315.6</v>
      </c>
      <c r="F93" s="295" t="s">
        <v>746</v>
      </c>
      <c r="G93" s="297">
        <v>640</v>
      </c>
      <c r="H93" s="297">
        <v>640</v>
      </c>
      <c r="I93" s="295" t="s">
        <v>746</v>
      </c>
      <c r="J93" s="84">
        <v>500</v>
      </c>
      <c r="K93" s="84">
        <v>500</v>
      </c>
      <c r="L93" s="295" t="s">
        <v>746</v>
      </c>
      <c r="M93" s="84">
        <f>SUM(J93-G93)</f>
        <v>-140</v>
      </c>
      <c r="N93" s="84">
        <f>SUM(K93-H93)</f>
        <v>-140</v>
      </c>
      <c r="O93" s="295" t="s">
        <v>746</v>
      </c>
      <c r="P93" s="84">
        <v>700</v>
      </c>
      <c r="Q93" s="84">
        <v>700</v>
      </c>
      <c r="R93" s="295" t="s">
        <v>746</v>
      </c>
      <c r="S93" s="84">
        <v>700</v>
      </c>
      <c r="T93" s="84">
        <v>700</v>
      </c>
      <c r="U93" s="295" t="s">
        <v>746</v>
      </c>
      <c r="V93" s="64"/>
    </row>
    <row r="94" spans="1:22" ht="12.75" customHeight="1">
      <c r="A94" s="65"/>
      <c r="B94" s="66" t="s">
        <v>200</v>
      </c>
      <c r="C94" s="32"/>
      <c r="D94" s="59"/>
      <c r="E94" s="59"/>
      <c r="F94" s="59"/>
      <c r="G94" s="59"/>
      <c r="H94" s="59"/>
      <c r="I94" s="59"/>
      <c r="J94" s="63"/>
      <c r="K94" s="63"/>
      <c r="L94" s="59"/>
      <c r="M94" s="63"/>
      <c r="N94" s="63"/>
      <c r="O94" s="59"/>
      <c r="P94" s="63"/>
      <c r="Q94" s="63"/>
      <c r="R94" s="59"/>
      <c r="S94" s="63"/>
      <c r="T94" s="63"/>
      <c r="U94" s="59"/>
      <c r="V94" s="64"/>
    </row>
    <row r="95" spans="1:22" s="6" customFormat="1" ht="37.5" customHeight="1">
      <c r="A95" s="55" t="s">
        <v>498</v>
      </c>
      <c r="B95" s="98" t="s">
        <v>499</v>
      </c>
      <c r="C95" s="57" t="s">
        <v>500</v>
      </c>
      <c r="D95" s="58">
        <v>315.6</v>
      </c>
      <c r="E95" s="58">
        <v>315.6</v>
      </c>
      <c r="F95" s="58" t="s">
        <v>746</v>
      </c>
      <c r="G95" s="94">
        <v>640</v>
      </c>
      <c r="H95" s="94">
        <v>640</v>
      </c>
      <c r="I95" s="58" t="s">
        <v>746</v>
      </c>
      <c r="J95" s="63">
        <v>500</v>
      </c>
      <c r="K95" s="63">
        <v>500</v>
      </c>
      <c r="L95" s="58" t="s">
        <v>746</v>
      </c>
      <c r="M95" s="63">
        <f>SUM(J95-G95)</f>
        <v>-140</v>
      </c>
      <c r="N95" s="63">
        <f>SUM(K95-H95)</f>
        <v>-140</v>
      </c>
      <c r="O95" s="58" t="s">
        <v>746</v>
      </c>
      <c r="P95" s="63">
        <v>700</v>
      </c>
      <c r="Q95" s="63">
        <v>700</v>
      </c>
      <c r="R95" s="58" t="s">
        <v>746</v>
      </c>
      <c r="S95" s="63">
        <v>700</v>
      </c>
      <c r="T95" s="63">
        <v>700</v>
      </c>
      <c r="U95" s="58" t="s">
        <v>746</v>
      </c>
      <c r="V95" s="64"/>
    </row>
    <row r="96" spans="1:22" s="6" customFormat="1" ht="23.25" customHeight="1">
      <c r="A96" s="55" t="s">
        <v>501</v>
      </c>
      <c r="B96" s="105" t="s">
        <v>502</v>
      </c>
      <c r="C96" s="57" t="s">
        <v>375</v>
      </c>
      <c r="D96" s="59"/>
      <c r="E96" s="59"/>
      <c r="F96" s="59"/>
      <c r="G96" s="59"/>
      <c r="H96" s="59"/>
      <c r="I96" s="59"/>
      <c r="J96" s="63"/>
      <c r="K96" s="63"/>
      <c r="L96" s="59"/>
      <c r="M96" s="63"/>
      <c r="N96" s="63"/>
      <c r="O96" s="59"/>
      <c r="P96" s="63"/>
      <c r="Q96" s="63"/>
      <c r="R96" s="59"/>
      <c r="S96" s="63"/>
      <c r="T96" s="63"/>
      <c r="U96" s="59"/>
      <c r="V96" s="64"/>
    </row>
    <row r="97" spans="1:22" ht="12.75" customHeight="1">
      <c r="A97" s="65"/>
      <c r="B97" s="66" t="s">
        <v>200</v>
      </c>
      <c r="C97" s="32"/>
      <c r="D97" s="59"/>
      <c r="E97" s="59"/>
      <c r="F97" s="59"/>
      <c r="G97" s="59"/>
      <c r="H97" s="59"/>
      <c r="I97" s="59"/>
      <c r="J97" s="63"/>
      <c r="K97" s="63"/>
      <c r="L97" s="59"/>
      <c r="M97" s="63"/>
      <c r="N97" s="63"/>
      <c r="O97" s="59"/>
      <c r="P97" s="63"/>
      <c r="Q97" s="63"/>
      <c r="R97" s="59"/>
      <c r="S97" s="63"/>
      <c r="T97" s="63"/>
      <c r="U97" s="59"/>
      <c r="V97" s="64"/>
    </row>
    <row r="98" spans="1:22" s="6" customFormat="1" ht="27.75" customHeight="1">
      <c r="A98" s="55" t="s">
        <v>503</v>
      </c>
      <c r="B98" s="98" t="s">
        <v>504</v>
      </c>
      <c r="C98" s="57" t="s">
        <v>505</v>
      </c>
      <c r="D98" s="59"/>
      <c r="E98" s="59"/>
      <c r="F98" s="59"/>
      <c r="G98" s="59"/>
      <c r="H98" s="59"/>
      <c r="I98" s="59"/>
      <c r="J98" s="63"/>
      <c r="K98" s="63"/>
      <c r="L98" s="59"/>
      <c r="M98" s="63"/>
      <c r="N98" s="63"/>
      <c r="O98" s="59"/>
      <c r="P98" s="63"/>
      <c r="Q98" s="63"/>
      <c r="R98" s="59"/>
      <c r="S98" s="63"/>
      <c r="T98" s="63"/>
      <c r="U98" s="59"/>
      <c r="V98" s="64"/>
    </row>
    <row r="99" spans="1:22" s="6" customFormat="1" ht="33" customHeight="1">
      <c r="A99" s="55" t="s">
        <v>506</v>
      </c>
      <c r="B99" s="105" t="s">
        <v>507</v>
      </c>
      <c r="C99" s="57" t="s">
        <v>375</v>
      </c>
      <c r="D99" s="294"/>
      <c r="E99" s="295">
        <v>83937.4</v>
      </c>
      <c r="F99" s="295" t="s">
        <v>746</v>
      </c>
      <c r="G99" s="297"/>
      <c r="H99" s="297">
        <v>82462</v>
      </c>
      <c r="I99" s="295" t="s">
        <v>746</v>
      </c>
      <c r="J99" s="84"/>
      <c r="K99" s="84">
        <v>50977.5</v>
      </c>
      <c r="L99" s="295" t="s">
        <v>746</v>
      </c>
      <c r="M99" s="84">
        <f>SUM(J99-G99)</f>
        <v>0</v>
      </c>
      <c r="N99" s="84">
        <f>SUM(K99-H99)</f>
        <v>-31484.5</v>
      </c>
      <c r="O99" s="295" t="s">
        <v>746</v>
      </c>
      <c r="P99" s="84"/>
      <c r="Q99" s="84">
        <v>27084.3</v>
      </c>
      <c r="R99" s="295" t="s">
        <v>746</v>
      </c>
      <c r="S99" s="84"/>
      <c r="T99" s="84">
        <v>35692.4</v>
      </c>
      <c r="U99" s="295" t="s">
        <v>746</v>
      </c>
      <c r="V99" s="64"/>
    </row>
    <row r="100" spans="1:22" ht="12.75" customHeight="1">
      <c r="A100" s="65"/>
      <c r="B100" s="66" t="s">
        <v>200</v>
      </c>
      <c r="C100" s="32"/>
      <c r="D100" s="59"/>
      <c r="E100" s="59"/>
      <c r="F100" s="59"/>
      <c r="G100" s="94"/>
      <c r="H100" s="94"/>
      <c r="I100" s="59"/>
      <c r="J100" s="63"/>
      <c r="K100" s="63"/>
      <c r="L100" s="59"/>
      <c r="M100" s="63"/>
      <c r="N100" s="63"/>
      <c r="O100" s="59"/>
      <c r="P100" s="63"/>
      <c r="Q100" s="63"/>
      <c r="R100" s="59"/>
      <c r="S100" s="63"/>
      <c r="T100" s="63"/>
      <c r="U100" s="59"/>
      <c r="V100" s="64"/>
    </row>
    <row r="101" spans="1:22" ht="36.75" customHeight="1">
      <c r="A101" s="65" t="s">
        <v>508</v>
      </c>
      <c r="B101" s="66" t="s">
        <v>509</v>
      </c>
      <c r="C101" s="32" t="s">
        <v>510</v>
      </c>
      <c r="D101" s="59"/>
      <c r="E101" s="58">
        <v>83937.4</v>
      </c>
      <c r="F101" s="58" t="s">
        <v>746</v>
      </c>
      <c r="G101" s="94"/>
      <c r="H101" s="94">
        <v>82462</v>
      </c>
      <c r="I101" s="58" t="s">
        <v>746</v>
      </c>
      <c r="J101" s="63"/>
      <c r="K101" s="63">
        <v>50977.5</v>
      </c>
      <c r="L101" s="58" t="s">
        <v>746</v>
      </c>
      <c r="M101" s="63">
        <f aca="true" t="shared" si="6" ref="M101:N103">SUM(J101-G101)</f>
        <v>0</v>
      </c>
      <c r="N101" s="63">
        <f t="shared" si="6"/>
        <v>-31484.5</v>
      </c>
      <c r="O101" s="58" t="s">
        <v>746</v>
      </c>
      <c r="P101" s="63"/>
      <c r="Q101" s="63">
        <v>27084.3</v>
      </c>
      <c r="R101" s="58" t="s">
        <v>746</v>
      </c>
      <c r="S101" s="63"/>
      <c r="T101" s="63">
        <v>35692.4</v>
      </c>
      <c r="U101" s="58" t="s">
        <v>746</v>
      </c>
      <c r="V101" s="64"/>
    </row>
    <row r="102" spans="1:22" ht="60" customHeight="1">
      <c r="A102" s="65" t="s">
        <v>511</v>
      </c>
      <c r="B102" s="66" t="s">
        <v>512</v>
      </c>
      <c r="C102" s="32" t="s">
        <v>375</v>
      </c>
      <c r="D102" s="58">
        <v>83937.4</v>
      </c>
      <c r="E102" s="58">
        <v>83937.4</v>
      </c>
      <c r="F102" s="58" t="s">
        <v>746</v>
      </c>
      <c r="G102" s="94">
        <v>82462</v>
      </c>
      <c r="H102" s="94">
        <v>82462</v>
      </c>
      <c r="I102" s="58" t="s">
        <v>746</v>
      </c>
      <c r="J102" s="63">
        <v>50977.5</v>
      </c>
      <c r="K102" s="63">
        <v>50977.5</v>
      </c>
      <c r="L102" s="58" t="s">
        <v>746</v>
      </c>
      <c r="M102" s="63">
        <f t="shared" si="6"/>
        <v>-31484.5</v>
      </c>
      <c r="N102" s="63">
        <f t="shared" si="6"/>
        <v>-31484.5</v>
      </c>
      <c r="O102" s="58" t="s">
        <v>746</v>
      </c>
      <c r="P102" s="63">
        <v>27084.3</v>
      </c>
      <c r="Q102" s="63">
        <v>27084.3</v>
      </c>
      <c r="R102" s="58" t="s">
        <v>746</v>
      </c>
      <c r="S102" s="63">
        <v>35692.4</v>
      </c>
      <c r="T102" s="63">
        <v>35692.4</v>
      </c>
      <c r="U102" s="58" t="s">
        <v>746</v>
      </c>
      <c r="V102" s="64"/>
    </row>
    <row r="103" spans="1:22" s="6" customFormat="1" ht="50.25" customHeight="1">
      <c r="A103" s="55" t="s">
        <v>513</v>
      </c>
      <c r="B103" s="105" t="s">
        <v>514</v>
      </c>
      <c r="C103" s="57" t="s">
        <v>375</v>
      </c>
      <c r="D103" s="297">
        <v>233170</v>
      </c>
      <c r="E103" s="295" t="s">
        <v>746</v>
      </c>
      <c r="F103" s="297">
        <v>233170</v>
      </c>
      <c r="G103" s="294">
        <v>406947.1</v>
      </c>
      <c r="H103" s="295" t="s">
        <v>746</v>
      </c>
      <c r="I103" s="294">
        <v>406947.1</v>
      </c>
      <c r="J103" s="84">
        <v>347000</v>
      </c>
      <c r="K103" s="295" t="s">
        <v>746</v>
      </c>
      <c r="L103" s="84">
        <v>347000</v>
      </c>
      <c r="M103" s="84">
        <f t="shared" si="6"/>
        <v>-59947.09999999998</v>
      </c>
      <c r="N103" s="295" t="s">
        <v>746</v>
      </c>
      <c r="O103" s="84">
        <f>SUM(L103-I103)</f>
        <v>-59947.09999999998</v>
      </c>
      <c r="P103" s="84">
        <v>286000</v>
      </c>
      <c r="Q103" s="295" t="s">
        <v>746</v>
      </c>
      <c r="R103" s="84">
        <v>286000</v>
      </c>
      <c r="S103" s="84">
        <v>177000</v>
      </c>
      <c r="T103" s="295" t="s">
        <v>746</v>
      </c>
      <c r="U103" s="84">
        <v>177000</v>
      </c>
      <c r="V103" s="64"/>
    </row>
    <row r="104" spans="1:22" ht="19.5" customHeight="1">
      <c r="A104" s="65"/>
      <c r="B104" s="66" t="s">
        <v>5</v>
      </c>
      <c r="C104" s="32"/>
      <c r="D104" s="59"/>
      <c r="E104" s="59"/>
      <c r="F104" s="59"/>
      <c r="G104" s="59"/>
      <c r="H104" s="59"/>
      <c r="I104" s="59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4"/>
    </row>
    <row r="105" spans="1:22" s="6" customFormat="1" ht="31.5" customHeight="1">
      <c r="A105" s="55" t="s">
        <v>515</v>
      </c>
      <c r="B105" s="105" t="s">
        <v>516</v>
      </c>
      <c r="C105" s="57" t="s">
        <v>375</v>
      </c>
      <c r="D105" s="59"/>
      <c r="E105" s="59"/>
      <c r="F105" s="59"/>
      <c r="G105" s="59"/>
      <c r="H105" s="59"/>
      <c r="I105" s="59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4"/>
    </row>
    <row r="106" spans="1:22" ht="13.5" customHeight="1">
      <c r="A106" s="65"/>
      <c r="B106" s="66" t="s">
        <v>5</v>
      </c>
      <c r="C106" s="32"/>
      <c r="D106" s="59"/>
      <c r="E106" s="59"/>
      <c r="F106" s="59"/>
      <c r="G106" s="59"/>
      <c r="H106" s="59"/>
      <c r="I106" s="59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4"/>
    </row>
    <row r="107" spans="1:22" s="6" customFormat="1" ht="33" customHeight="1">
      <c r="A107" s="55" t="s">
        <v>517</v>
      </c>
      <c r="B107" s="105" t="s">
        <v>518</v>
      </c>
      <c r="C107" s="57" t="s">
        <v>375</v>
      </c>
      <c r="D107" s="294">
        <v>228198.5</v>
      </c>
      <c r="E107" s="295" t="s">
        <v>746</v>
      </c>
      <c r="F107" s="294">
        <v>228198.5</v>
      </c>
      <c r="G107" s="294">
        <v>373947.1</v>
      </c>
      <c r="H107" s="295" t="s">
        <v>746</v>
      </c>
      <c r="I107" s="294">
        <v>373947.1</v>
      </c>
      <c r="J107" s="84">
        <v>320000</v>
      </c>
      <c r="K107" s="295" t="s">
        <v>746</v>
      </c>
      <c r="L107" s="84">
        <v>320000</v>
      </c>
      <c r="M107" s="84">
        <f>SUM(J107-G107)</f>
        <v>-53947.09999999998</v>
      </c>
      <c r="N107" s="295" t="s">
        <v>746</v>
      </c>
      <c r="O107" s="84">
        <f>SUM(L107-I107)</f>
        <v>-53947.09999999998</v>
      </c>
      <c r="P107" s="84">
        <v>280000</v>
      </c>
      <c r="Q107" s="295" t="s">
        <v>746</v>
      </c>
      <c r="R107" s="84">
        <v>280000</v>
      </c>
      <c r="S107" s="84">
        <v>125000</v>
      </c>
      <c r="T107" s="295" t="s">
        <v>746</v>
      </c>
      <c r="U107" s="84">
        <v>125000</v>
      </c>
      <c r="V107" s="64"/>
    </row>
    <row r="108" spans="1:22" ht="12.75" customHeight="1">
      <c r="A108" s="65"/>
      <c r="B108" s="66" t="s">
        <v>200</v>
      </c>
      <c r="C108" s="32"/>
      <c r="D108" s="59"/>
      <c r="E108" s="59"/>
      <c r="F108" s="59"/>
      <c r="G108" s="59"/>
      <c r="H108" s="59"/>
      <c r="I108" s="59"/>
      <c r="J108" s="63"/>
      <c r="K108" s="59"/>
      <c r="L108" s="63"/>
      <c r="M108" s="63"/>
      <c r="N108" s="59"/>
      <c r="O108" s="63"/>
      <c r="P108" s="63"/>
      <c r="Q108" s="59"/>
      <c r="R108" s="63"/>
      <c r="S108" s="63"/>
      <c r="T108" s="59"/>
      <c r="U108" s="63"/>
      <c r="V108" s="64"/>
    </row>
    <row r="109" spans="1:22" ht="32.25" customHeight="1">
      <c r="A109" s="65" t="s">
        <v>519</v>
      </c>
      <c r="B109" s="66" t="s">
        <v>520</v>
      </c>
      <c r="C109" s="32" t="s">
        <v>519</v>
      </c>
      <c r="D109" s="58">
        <f>SUM(E109,F109)</f>
        <v>141351.3</v>
      </c>
      <c r="E109" s="58" t="s">
        <v>746</v>
      </c>
      <c r="F109" s="58">
        <v>141351.3</v>
      </c>
      <c r="G109" s="59">
        <v>278457.1</v>
      </c>
      <c r="H109" s="58" t="s">
        <v>746</v>
      </c>
      <c r="I109" s="59">
        <v>278457.1</v>
      </c>
      <c r="J109" s="63">
        <v>250000</v>
      </c>
      <c r="K109" s="58" t="s">
        <v>746</v>
      </c>
      <c r="L109" s="63">
        <v>250000</v>
      </c>
      <c r="M109" s="63">
        <f aca="true" t="shared" si="7" ref="M109:O111">SUM(J109-G109)</f>
        <v>-28457.099999999977</v>
      </c>
      <c r="N109" s="58" t="s">
        <v>746</v>
      </c>
      <c r="O109" s="63">
        <f t="shared" si="7"/>
        <v>-28457.099999999977</v>
      </c>
      <c r="P109" s="63">
        <v>210000</v>
      </c>
      <c r="Q109" s="58" t="s">
        <v>746</v>
      </c>
      <c r="R109" s="63">
        <v>210000</v>
      </c>
      <c r="S109" s="63">
        <v>50000</v>
      </c>
      <c r="T109" s="58" t="s">
        <v>746</v>
      </c>
      <c r="U109" s="63">
        <v>50000</v>
      </c>
      <c r="V109" s="64"/>
    </row>
    <row r="110" spans="1:22" ht="41.25" customHeight="1">
      <c r="A110" s="65" t="s">
        <v>521</v>
      </c>
      <c r="B110" s="66" t="s">
        <v>522</v>
      </c>
      <c r="C110" s="32" t="s">
        <v>521</v>
      </c>
      <c r="D110" s="58">
        <f>SUM(E110,F110)</f>
        <v>86847.2</v>
      </c>
      <c r="E110" s="58" t="s">
        <v>746</v>
      </c>
      <c r="F110" s="58">
        <v>86847.2</v>
      </c>
      <c r="G110" s="94">
        <v>95490</v>
      </c>
      <c r="H110" s="58" t="s">
        <v>746</v>
      </c>
      <c r="I110" s="94">
        <v>95490</v>
      </c>
      <c r="J110" s="63">
        <v>70000</v>
      </c>
      <c r="K110" s="58" t="s">
        <v>746</v>
      </c>
      <c r="L110" s="63">
        <v>70000</v>
      </c>
      <c r="M110" s="63">
        <f t="shared" si="7"/>
        <v>-25490</v>
      </c>
      <c r="N110" s="58" t="s">
        <v>746</v>
      </c>
      <c r="O110" s="63">
        <f t="shared" si="7"/>
        <v>-25490</v>
      </c>
      <c r="P110" s="63">
        <v>70000</v>
      </c>
      <c r="Q110" s="58" t="s">
        <v>746</v>
      </c>
      <c r="R110" s="63">
        <v>70000</v>
      </c>
      <c r="S110" s="63">
        <v>75000</v>
      </c>
      <c r="T110" s="58" t="s">
        <v>746</v>
      </c>
      <c r="U110" s="63">
        <v>75000</v>
      </c>
      <c r="V110" s="64"/>
    </row>
    <row r="111" spans="1:22" s="6" customFormat="1" ht="34.5" customHeight="1">
      <c r="A111" s="55" t="s">
        <v>523</v>
      </c>
      <c r="B111" s="105" t="s">
        <v>524</v>
      </c>
      <c r="C111" s="57" t="s">
        <v>375</v>
      </c>
      <c r="D111" s="294">
        <v>3086.5</v>
      </c>
      <c r="E111" s="295" t="s">
        <v>746</v>
      </c>
      <c r="F111" s="294">
        <v>3086.5</v>
      </c>
      <c r="G111" s="297">
        <v>28000</v>
      </c>
      <c r="H111" s="295" t="s">
        <v>746</v>
      </c>
      <c r="I111" s="297">
        <v>28000</v>
      </c>
      <c r="J111" s="84">
        <v>24000</v>
      </c>
      <c r="K111" s="295" t="s">
        <v>746</v>
      </c>
      <c r="L111" s="84">
        <v>24000</v>
      </c>
      <c r="M111" s="84">
        <f t="shared" si="7"/>
        <v>-4000</v>
      </c>
      <c r="N111" s="295" t="s">
        <v>746</v>
      </c>
      <c r="O111" s="84">
        <f t="shared" si="7"/>
        <v>-4000</v>
      </c>
      <c r="P111" s="84">
        <v>3000</v>
      </c>
      <c r="Q111" s="295" t="s">
        <v>746</v>
      </c>
      <c r="R111" s="84">
        <v>3000</v>
      </c>
      <c r="S111" s="84">
        <v>50000</v>
      </c>
      <c r="T111" s="295" t="s">
        <v>746</v>
      </c>
      <c r="U111" s="84">
        <v>50000</v>
      </c>
      <c r="V111" s="64"/>
    </row>
    <row r="112" spans="1:22" ht="12.75" customHeight="1">
      <c r="A112" s="65"/>
      <c r="B112" s="66" t="s">
        <v>200</v>
      </c>
      <c r="C112" s="32"/>
      <c r="D112" s="59"/>
      <c r="E112" s="59"/>
      <c r="F112" s="59"/>
      <c r="G112" s="94"/>
      <c r="H112" s="59"/>
      <c r="I112" s="94"/>
      <c r="J112" s="63"/>
      <c r="K112" s="59"/>
      <c r="L112" s="63"/>
      <c r="M112" s="63"/>
      <c r="N112" s="59"/>
      <c r="O112" s="63"/>
      <c r="P112" s="63"/>
      <c r="Q112" s="59"/>
      <c r="R112" s="63"/>
      <c r="S112" s="63"/>
      <c r="T112" s="59"/>
      <c r="U112" s="63"/>
      <c r="V112" s="64"/>
    </row>
    <row r="113" spans="1:22" ht="23.25" customHeight="1">
      <c r="A113" s="65" t="s">
        <v>525</v>
      </c>
      <c r="B113" s="66" t="s">
        <v>526</v>
      </c>
      <c r="C113" s="32" t="s">
        <v>525</v>
      </c>
      <c r="D113" s="59"/>
      <c r="E113" s="59"/>
      <c r="F113" s="59"/>
      <c r="G113" s="94">
        <v>10000</v>
      </c>
      <c r="H113" s="59"/>
      <c r="I113" s="94">
        <v>10000</v>
      </c>
      <c r="J113" s="63">
        <v>14000</v>
      </c>
      <c r="K113" s="59"/>
      <c r="L113" s="63">
        <v>14000</v>
      </c>
      <c r="M113" s="63">
        <f aca="true" t="shared" si="8" ref="M113:O116">SUM(J113-G113)</f>
        <v>4000</v>
      </c>
      <c r="N113" s="59"/>
      <c r="O113" s="63">
        <f t="shared" si="8"/>
        <v>4000</v>
      </c>
      <c r="P113" s="63"/>
      <c r="Q113" s="59"/>
      <c r="R113" s="63"/>
      <c r="S113" s="63"/>
      <c r="T113" s="59"/>
      <c r="U113" s="63"/>
      <c r="V113" s="64"/>
    </row>
    <row r="114" spans="1:22" ht="22.5" customHeight="1">
      <c r="A114" s="65" t="s">
        <v>527</v>
      </c>
      <c r="B114" s="66" t="s">
        <v>528</v>
      </c>
      <c r="C114" s="32" t="s">
        <v>527</v>
      </c>
      <c r="D114" s="58">
        <f>SUM(E114,F114)</f>
        <v>1796.5</v>
      </c>
      <c r="E114" s="58" t="s">
        <v>746</v>
      </c>
      <c r="F114" s="58">
        <v>1796.5</v>
      </c>
      <c r="G114" s="94">
        <v>9000</v>
      </c>
      <c r="H114" s="58" t="s">
        <v>746</v>
      </c>
      <c r="I114" s="94">
        <v>9000</v>
      </c>
      <c r="J114" s="63">
        <v>5000</v>
      </c>
      <c r="K114" s="58" t="s">
        <v>746</v>
      </c>
      <c r="L114" s="63">
        <v>5000</v>
      </c>
      <c r="M114" s="63">
        <f t="shared" si="8"/>
        <v>-4000</v>
      </c>
      <c r="N114" s="58" t="s">
        <v>746</v>
      </c>
      <c r="O114" s="63">
        <f t="shared" si="8"/>
        <v>-4000</v>
      </c>
      <c r="P114" s="63">
        <v>3000</v>
      </c>
      <c r="Q114" s="58" t="s">
        <v>746</v>
      </c>
      <c r="R114" s="63">
        <v>3000</v>
      </c>
      <c r="S114" s="63">
        <v>50000</v>
      </c>
      <c r="T114" s="58" t="s">
        <v>746</v>
      </c>
      <c r="U114" s="63">
        <v>50000</v>
      </c>
      <c r="V114" s="64"/>
    </row>
    <row r="115" spans="1:22" ht="23.25" customHeight="1">
      <c r="A115" s="65" t="s">
        <v>529</v>
      </c>
      <c r="B115" s="66" t="s">
        <v>530</v>
      </c>
      <c r="C115" s="32" t="s">
        <v>531</v>
      </c>
      <c r="D115" s="58">
        <f>SUM(E115,F115)</f>
        <v>1290</v>
      </c>
      <c r="E115" s="58" t="s">
        <v>746</v>
      </c>
      <c r="F115" s="58">
        <v>1290</v>
      </c>
      <c r="G115" s="94">
        <v>9000</v>
      </c>
      <c r="H115" s="58" t="s">
        <v>746</v>
      </c>
      <c r="I115" s="94">
        <v>9000</v>
      </c>
      <c r="J115" s="63">
        <v>5000</v>
      </c>
      <c r="K115" s="58" t="s">
        <v>746</v>
      </c>
      <c r="L115" s="63">
        <v>5000</v>
      </c>
      <c r="M115" s="63">
        <f t="shared" si="8"/>
        <v>-4000</v>
      </c>
      <c r="N115" s="58" t="s">
        <v>746</v>
      </c>
      <c r="O115" s="63">
        <f t="shared" si="8"/>
        <v>-4000</v>
      </c>
      <c r="P115" s="63"/>
      <c r="Q115" s="58" t="s">
        <v>746</v>
      </c>
      <c r="R115" s="63"/>
      <c r="S115" s="63"/>
      <c r="T115" s="58" t="s">
        <v>746</v>
      </c>
      <c r="U115" s="63"/>
      <c r="V115" s="64"/>
    </row>
    <row r="116" spans="1:22" s="6" customFormat="1" ht="33.75" customHeight="1">
      <c r="A116" s="55" t="s">
        <v>532</v>
      </c>
      <c r="B116" s="105" t="s">
        <v>533</v>
      </c>
      <c r="C116" s="57" t="s">
        <v>375</v>
      </c>
      <c r="D116" s="297">
        <v>1809</v>
      </c>
      <c r="E116" s="295" t="s">
        <v>746</v>
      </c>
      <c r="F116" s="297">
        <v>1809</v>
      </c>
      <c r="G116" s="297">
        <v>5000</v>
      </c>
      <c r="H116" s="295" t="s">
        <v>746</v>
      </c>
      <c r="I116" s="297">
        <v>5000</v>
      </c>
      <c r="J116" s="84">
        <v>3000</v>
      </c>
      <c r="K116" s="295" t="s">
        <v>746</v>
      </c>
      <c r="L116" s="84">
        <v>3000</v>
      </c>
      <c r="M116" s="84">
        <f t="shared" si="8"/>
        <v>-2000</v>
      </c>
      <c r="N116" s="295" t="s">
        <v>746</v>
      </c>
      <c r="O116" s="84">
        <f t="shared" si="8"/>
        <v>-2000</v>
      </c>
      <c r="P116" s="84">
        <v>3000</v>
      </c>
      <c r="Q116" s="295" t="s">
        <v>746</v>
      </c>
      <c r="R116" s="84">
        <v>3000</v>
      </c>
      <c r="S116" s="84">
        <v>2000</v>
      </c>
      <c r="T116" s="295" t="s">
        <v>746</v>
      </c>
      <c r="U116" s="84">
        <v>2000</v>
      </c>
      <c r="V116" s="64"/>
    </row>
    <row r="117" spans="1:22" ht="12.75" customHeight="1">
      <c r="A117" s="65"/>
      <c r="B117" s="66" t="s">
        <v>200</v>
      </c>
      <c r="C117" s="32"/>
      <c r="D117" s="59"/>
      <c r="E117" s="59"/>
      <c r="F117" s="59"/>
      <c r="G117" s="94"/>
      <c r="H117" s="59"/>
      <c r="I117" s="94"/>
      <c r="J117" s="63"/>
      <c r="K117" s="59"/>
      <c r="L117" s="63"/>
      <c r="M117" s="63"/>
      <c r="N117" s="59"/>
      <c r="O117" s="63"/>
      <c r="P117" s="63"/>
      <c r="Q117" s="59"/>
      <c r="R117" s="63"/>
      <c r="S117" s="63"/>
      <c r="T117" s="59"/>
      <c r="U117" s="63"/>
      <c r="V117" s="64"/>
    </row>
    <row r="118" spans="1:22" ht="22.5" customHeight="1">
      <c r="A118" s="65" t="s">
        <v>534</v>
      </c>
      <c r="B118" s="66" t="s">
        <v>535</v>
      </c>
      <c r="C118" s="32">
        <v>5131</v>
      </c>
      <c r="D118" s="58">
        <v>901</v>
      </c>
      <c r="E118" s="58" t="s">
        <v>746</v>
      </c>
      <c r="F118" s="58">
        <v>901</v>
      </c>
      <c r="G118" s="94"/>
      <c r="H118" s="58" t="s">
        <v>746</v>
      </c>
      <c r="I118" s="94"/>
      <c r="J118" s="63"/>
      <c r="K118" s="58" t="s">
        <v>746</v>
      </c>
      <c r="L118" s="63"/>
      <c r="M118" s="63"/>
      <c r="N118" s="58" t="s">
        <v>746</v>
      </c>
      <c r="O118" s="63"/>
      <c r="P118" s="63"/>
      <c r="Q118" s="58" t="s">
        <v>746</v>
      </c>
      <c r="R118" s="63"/>
      <c r="S118" s="63"/>
      <c r="T118" s="58" t="s">
        <v>746</v>
      </c>
      <c r="U118" s="63"/>
      <c r="V118" s="64"/>
    </row>
    <row r="119" spans="1:22" ht="33.75" customHeight="1">
      <c r="A119" s="65" t="s">
        <v>536</v>
      </c>
      <c r="B119" s="66" t="s">
        <v>537</v>
      </c>
      <c r="C119" s="32" t="s">
        <v>536</v>
      </c>
      <c r="D119" s="94">
        <v>908</v>
      </c>
      <c r="E119" s="58" t="s">
        <v>746</v>
      </c>
      <c r="F119" s="94">
        <v>908</v>
      </c>
      <c r="G119" s="94">
        <v>5000</v>
      </c>
      <c r="H119" s="58" t="s">
        <v>746</v>
      </c>
      <c r="I119" s="94">
        <v>5000</v>
      </c>
      <c r="J119" s="63">
        <v>3000</v>
      </c>
      <c r="K119" s="58" t="s">
        <v>746</v>
      </c>
      <c r="L119" s="63">
        <v>3000</v>
      </c>
      <c r="M119" s="63">
        <f aca="true" t="shared" si="9" ref="M119:O120">SUM(J119-G119)</f>
        <v>-2000</v>
      </c>
      <c r="N119" s="58" t="s">
        <v>746</v>
      </c>
      <c r="O119" s="63">
        <f t="shared" si="9"/>
        <v>-2000</v>
      </c>
      <c r="P119" s="63">
        <v>3000</v>
      </c>
      <c r="Q119" s="58" t="s">
        <v>746</v>
      </c>
      <c r="R119" s="63">
        <v>3000</v>
      </c>
      <c r="S119" s="63">
        <v>2000</v>
      </c>
      <c r="T119" s="58" t="s">
        <v>746</v>
      </c>
      <c r="U119" s="63">
        <v>2000</v>
      </c>
      <c r="V119" s="64"/>
    </row>
    <row r="120" spans="1:22" s="6" customFormat="1" ht="56.25" customHeight="1">
      <c r="A120" s="55" t="s">
        <v>538</v>
      </c>
      <c r="B120" s="105" t="s">
        <v>539</v>
      </c>
      <c r="C120" s="57" t="s">
        <v>375</v>
      </c>
      <c r="D120" s="295">
        <v>-30410</v>
      </c>
      <c r="E120" s="295" t="s">
        <v>746</v>
      </c>
      <c r="F120" s="295">
        <v>-30410</v>
      </c>
      <c r="G120" s="297">
        <v>-275000</v>
      </c>
      <c r="H120" s="295" t="s">
        <v>746</v>
      </c>
      <c r="I120" s="297">
        <v>-275000</v>
      </c>
      <c r="J120" s="304" t="s">
        <v>762</v>
      </c>
      <c r="K120" s="295" t="s">
        <v>746</v>
      </c>
      <c r="L120" s="304" t="s">
        <v>762</v>
      </c>
      <c r="M120" s="84">
        <f t="shared" si="9"/>
        <v>213000</v>
      </c>
      <c r="N120" s="295" t="s">
        <v>746</v>
      </c>
      <c r="O120" s="84">
        <f t="shared" si="9"/>
        <v>213000</v>
      </c>
      <c r="P120" s="84"/>
      <c r="Q120" s="295" t="s">
        <v>746</v>
      </c>
      <c r="R120" s="84"/>
      <c r="S120" s="84"/>
      <c r="T120" s="295" t="s">
        <v>746</v>
      </c>
      <c r="U120" s="84"/>
      <c r="V120" s="64"/>
    </row>
    <row r="121" spans="1:22" ht="11.25" customHeight="1">
      <c r="A121" s="65"/>
      <c r="B121" s="66" t="s">
        <v>5</v>
      </c>
      <c r="C121" s="32"/>
      <c r="D121" s="59"/>
      <c r="E121" s="59"/>
      <c r="F121" s="59"/>
      <c r="G121" s="59"/>
      <c r="H121" s="59"/>
      <c r="I121" s="59"/>
      <c r="J121" s="63"/>
      <c r="K121" s="59"/>
      <c r="L121" s="63"/>
      <c r="M121" s="63"/>
      <c r="N121" s="59"/>
      <c r="O121" s="63"/>
      <c r="P121" s="63"/>
      <c r="Q121" s="59"/>
      <c r="R121" s="63"/>
      <c r="S121" s="63"/>
      <c r="T121" s="59"/>
      <c r="U121" s="63"/>
      <c r="V121" s="64"/>
    </row>
    <row r="122" spans="1:22" s="6" customFormat="1" ht="46.5" customHeight="1">
      <c r="A122" s="55" t="s">
        <v>540</v>
      </c>
      <c r="B122" s="105" t="s">
        <v>541</v>
      </c>
      <c r="C122" s="57" t="s">
        <v>375</v>
      </c>
      <c r="D122" s="295">
        <f>SUM(E122,F122)</f>
        <v>-3512.6</v>
      </c>
      <c r="E122" s="295" t="s">
        <v>746</v>
      </c>
      <c r="F122" s="295">
        <v>-3512.6</v>
      </c>
      <c r="G122" s="297">
        <v>-10000</v>
      </c>
      <c r="H122" s="295" t="s">
        <v>746</v>
      </c>
      <c r="I122" s="297">
        <v>-10000</v>
      </c>
      <c r="J122" s="305" t="s">
        <v>756</v>
      </c>
      <c r="K122" s="295" t="s">
        <v>746</v>
      </c>
      <c r="L122" s="305" t="s">
        <v>756</v>
      </c>
      <c r="M122" s="84">
        <f>SUM(J122-G122)</f>
        <v>-5000</v>
      </c>
      <c r="N122" s="295" t="s">
        <v>746</v>
      </c>
      <c r="O122" s="84">
        <f>SUM(L122-I122)</f>
        <v>-5000</v>
      </c>
      <c r="P122" s="304" t="s">
        <v>750</v>
      </c>
      <c r="Q122" s="295" t="s">
        <v>746</v>
      </c>
      <c r="R122" s="84">
        <v>-45000</v>
      </c>
      <c r="S122" s="304" t="s">
        <v>755</v>
      </c>
      <c r="T122" s="295" t="s">
        <v>746</v>
      </c>
      <c r="U122" s="304" t="s">
        <v>755</v>
      </c>
      <c r="V122" s="64"/>
    </row>
    <row r="123" spans="1:22" ht="12.75" customHeight="1">
      <c r="A123" s="65"/>
      <c r="B123" s="66" t="s">
        <v>5</v>
      </c>
      <c r="C123" s="32"/>
      <c r="D123" s="59"/>
      <c r="E123" s="59"/>
      <c r="F123" s="59"/>
      <c r="G123" s="94"/>
      <c r="H123" s="59"/>
      <c r="I123" s="94"/>
      <c r="J123" s="63"/>
      <c r="K123" s="59"/>
      <c r="L123" s="63"/>
      <c r="M123" s="63"/>
      <c r="N123" s="59"/>
      <c r="O123" s="63"/>
      <c r="P123" s="63"/>
      <c r="Q123" s="59"/>
      <c r="R123" s="63"/>
      <c r="S123" s="63"/>
      <c r="T123" s="59"/>
      <c r="U123" s="63"/>
      <c r="V123" s="64"/>
    </row>
    <row r="124" spans="1:22" ht="34.5" customHeight="1">
      <c r="A124" s="65" t="s">
        <v>542</v>
      </c>
      <c r="B124" s="66" t="s">
        <v>543</v>
      </c>
      <c r="C124" s="32" t="s">
        <v>544</v>
      </c>
      <c r="D124" s="58">
        <f>SUM(E124,F124)</f>
        <v>-3512.6</v>
      </c>
      <c r="E124" s="58" t="s">
        <v>746</v>
      </c>
      <c r="F124" s="58">
        <v>-3512.6</v>
      </c>
      <c r="G124" s="94">
        <v>-10000</v>
      </c>
      <c r="H124" s="58" t="s">
        <v>746</v>
      </c>
      <c r="I124" s="94">
        <v>-10000</v>
      </c>
      <c r="J124" s="100" t="s">
        <v>756</v>
      </c>
      <c r="K124" s="58" t="s">
        <v>746</v>
      </c>
      <c r="L124" s="100" t="s">
        <v>756</v>
      </c>
      <c r="M124" s="63">
        <f>SUM(J124-G124)</f>
        <v>-5000</v>
      </c>
      <c r="N124" s="58" t="s">
        <v>746</v>
      </c>
      <c r="O124" s="63">
        <f>SUM(L124-I124)</f>
        <v>-5000</v>
      </c>
      <c r="P124" s="99" t="s">
        <v>748</v>
      </c>
      <c r="Q124" s="58" t="s">
        <v>746</v>
      </c>
      <c r="R124" s="99" t="s">
        <v>748</v>
      </c>
      <c r="S124" s="99" t="s">
        <v>754</v>
      </c>
      <c r="T124" s="58" t="s">
        <v>746</v>
      </c>
      <c r="U124" s="99" t="s">
        <v>754</v>
      </c>
      <c r="V124" s="64"/>
    </row>
    <row r="125" spans="1:22" ht="33.75" customHeight="1">
      <c r="A125" s="65" t="s">
        <v>545</v>
      </c>
      <c r="B125" s="66" t="s">
        <v>546</v>
      </c>
      <c r="C125" s="32" t="s">
        <v>547</v>
      </c>
      <c r="D125" s="59"/>
      <c r="E125" s="59"/>
      <c r="F125" s="59"/>
      <c r="G125" s="94"/>
      <c r="H125" s="59"/>
      <c r="I125" s="94"/>
      <c r="J125" s="63"/>
      <c r="K125" s="59"/>
      <c r="L125" s="63"/>
      <c r="M125" s="63"/>
      <c r="N125" s="59"/>
      <c r="O125" s="63"/>
      <c r="P125" s="63"/>
      <c r="Q125" s="59"/>
      <c r="R125" s="63"/>
      <c r="S125" s="63"/>
      <c r="T125" s="59"/>
      <c r="U125" s="63"/>
      <c r="V125" s="64"/>
    </row>
    <row r="126" spans="1:22" s="6" customFormat="1" ht="48.75" customHeight="1">
      <c r="A126" s="55" t="s">
        <v>548</v>
      </c>
      <c r="B126" s="105" t="s">
        <v>549</v>
      </c>
      <c r="C126" s="57" t="s">
        <v>375</v>
      </c>
      <c r="D126" s="295">
        <f>SUM(E126,F126)</f>
        <v>-26897.4</v>
      </c>
      <c r="E126" s="295" t="s">
        <v>746</v>
      </c>
      <c r="F126" s="295">
        <v>-26897.4</v>
      </c>
      <c r="G126" s="297">
        <v>-265000</v>
      </c>
      <c r="H126" s="295" t="s">
        <v>746</v>
      </c>
      <c r="I126" s="297">
        <v>-265000</v>
      </c>
      <c r="J126" s="304" t="s">
        <v>763</v>
      </c>
      <c r="K126" s="295" t="s">
        <v>746</v>
      </c>
      <c r="L126" s="304" t="s">
        <v>763</v>
      </c>
      <c r="M126" s="84">
        <f>SUM(J126-G126)</f>
        <v>218000</v>
      </c>
      <c r="N126" s="295" t="s">
        <v>746</v>
      </c>
      <c r="O126" s="84">
        <f>SUM(L126-I126)</f>
        <v>218000</v>
      </c>
      <c r="P126" s="304" t="s">
        <v>749</v>
      </c>
      <c r="Q126" s="295" t="s">
        <v>746</v>
      </c>
      <c r="R126" s="304" t="s">
        <v>749</v>
      </c>
      <c r="S126" s="304" t="s">
        <v>748</v>
      </c>
      <c r="T126" s="295" t="s">
        <v>746</v>
      </c>
      <c r="U126" s="304" t="s">
        <v>748</v>
      </c>
      <c r="V126" s="64"/>
    </row>
    <row r="127" spans="1:22" ht="21.75" customHeight="1">
      <c r="A127" s="65"/>
      <c r="B127" s="66" t="s">
        <v>5</v>
      </c>
      <c r="C127" s="32"/>
      <c r="D127" s="59"/>
      <c r="E127" s="59"/>
      <c r="F127" s="59"/>
      <c r="G127" s="94"/>
      <c r="H127" s="59"/>
      <c r="I127" s="94"/>
      <c r="J127" s="63"/>
      <c r="K127" s="59"/>
      <c r="L127" s="63"/>
      <c r="M127" s="63"/>
      <c r="N127" s="59"/>
      <c r="O127" s="63"/>
      <c r="P127" s="63"/>
      <c r="Q127" s="59"/>
      <c r="R127" s="63"/>
      <c r="S127" s="63"/>
      <c r="T127" s="59"/>
      <c r="U127" s="63"/>
      <c r="V127" s="64"/>
    </row>
    <row r="128" spans="1:22" ht="23.25" customHeight="1" thickBot="1">
      <c r="A128" s="72" t="s">
        <v>550</v>
      </c>
      <c r="B128" s="101" t="s">
        <v>551</v>
      </c>
      <c r="C128" s="74" t="s">
        <v>552</v>
      </c>
      <c r="D128" s="102">
        <f>SUM(E128,F128)</f>
        <v>-26897.4</v>
      </c>
      <c r="E128" s="102" t="s">
        <v>746</v>
      </c>
      <c r="F128" s="102">
        <v>-26897.4</v>
      </c>
      <c r="G128" s="103">
        <v>-265000</v>
      </c>
      <c r="H128" s="102" t="s">
        <v>746</v>
      </c>
      <c r="I128" s="103">
        <v>-265000</v>
      </c>
      <c r="J128" s="104" t="s">
        <v>763</v>
      </c>
      <c r="K128" s="102" t="s">
        <v>746</v>
      </c>
      <c r="L128" s="104" t="s">
        <v>763</v>
      </c>
      <c r="M128" s="76">
        <f>SUM(J128-G128)</f>
        <v>218000</v>
      </c>
      <c r="N128" s="102" t="s">
        <v>746</v>
      </c>
      <c r="O128" s="76">
        <f>SUM(L128-I128)</f>
        <v>218000</v>
      </c>
      <c r="P128" s="104" t="s">
        <v>749</v>
      </c>
      <c r="Q128" s="102" t="s">
        <v>746</v>
      </c>
      <c r="R128" s="104" t="s">
        <v>749</v>
      </c>
      <c r="S128" s="104" t="s">
        <v>748</v>
      </c>
      <c r="T128" s="102" t="s">
        <v>746</v>
      </c>
      <c r="U128" s="104" t="s">
        <v>748</v>
      </c>
      <c r="V128" s="77"/>
    </row>
    <row r="129" spans="3:23" ht="10.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3:21" ht="10.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 ht="10.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0.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</sheetData>
  <sheetProtection/>
  <mergeCells count="24">
    <mergeCell ref="Q2:V2"/>
    <mergeCell ref="A5:V5"/>
    <mergeCell ref="V9:V10"/>
    <mergeCell ref="A8:A10"/>
    <mergeCell ref="B8:B10"/>
    <mergeCell ref="C8:C10"/>
    <mergeCell ref="J9:J10"/>
    <mergeCell ref="K9:L9"/>
    <mergeCell ref="S9:S10"/>
    <mergeCell ref="T9:U9"/>
    <mergeCell ref="D8:F8"/>
    <mergeCell ref="G8:I8"/>
    <mergeCell ref="D9:D10"/>
    <mergeCell ref="E9:F9"/>
    <mergeCell ref="G9:G10"/>
    <mergeCell ref="H9:I9"/>
    <mergeCell ref="P8:R8"/>
    <mergeCell ref="S8:U8"/>
    <mergeCell ref="P9:P10"/>
    <mergeCell ref="Q9:R9"/>
    <mergeCell ref="N9:O9"/>
    <mergeCell ref="J8:L8"/>
    <mergeCell ref="M8:O8"/>
    <mergeCell ref="M9:M10"/>
  </mergeCells>
  <printOptions/>
  <pageMargins left="0.03937007874015748" right="0.03937007874015748" top="0.07874015748031496" bottom="0.03937007874015748" header="0.03937007874015748" footer="0.0393700787401574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7"/>
  <sheetViews>
    <sheetView zoomScale="120" zoomScaleNormal="120" zoomScalePageLayoutView="0" workbookViewId="0" topLeftCell="A1">
      <selection activeCell="A5" sqref="A5:U5"/>
    </sheetView>
  </sheetViews>
  <sheetFormatPr defaultColWidth="9.140625" defaultRowHeight="12.75" customHeight="1"/>
  <cols>
    <col min="1" max="1" width="7.7109375" style="2" customWidth="1"/>
    <col min="2" max="2" width="14.7109375" style="3" customWidth="1"/>
    <col min="3" max="3" width="8.140625" style="3" customWidth="1"/>
    <col min="4" max="4" width="4.421875" style="3" customWidth="1"/>
    <col min="5" max="5" width="8.140625" style="3" customWidth="1"/>
    <col min="6" max="6" width="7.28125" style="3" customWidth="1"/>
    <col min="7" max="7" width="6.00390625" style="3" customWidth="1"/>
    <col min="8" max="8" width="7.421875" style="3" customWidth="1"/>
    <col min="9" max="9" width="8.8515625" style="1" customWidth="1"/>
    <col min="10" max="10" width="6.140625" style="1" customWidth="1"/>
    <col min="11" max="11" width="8.7109375" style="1" customWidth="1"/>
    <col min="12" max="12" width="10.00390625" style="1" customWidth="1"/>
    <col min="13" max="13" width="7.00390625" style="1" customWidth="1"/>
    <col min="14" max="14" width="10.140625" style="1" customWidth="1"/>
    <col min="15" max="15" width="8.7109375" style="1" customWidth="1"/>
    <col min="16" max="16" width="6.00390625" style="1" customWidth="1"/>
    <col min="17" max="17" width="9.421875" style="1" customWidth="1"/>
    <col min="18" max="18" width="8.8515625" style="1" customWidth="1"/>
    <col min="19" max="19" width="6.140625" style="1" customWidth="1"/>
    <col min="20" max="20" width="8.7109375" style="1" customWidth="1"/>
    <col min="21" max="21" width="15.00390625" style="0" customWidth="1"/>
  </cols>
  <sheetData>
    <row r="2" spans="11:22" ht="34.5" customHeight="1">
      <c r="K2" s="4"/>
      <c r="L2" s="4"/>
      <c r="M2" s="4"/>
      <c r="N2" s="4"/>
      <c r="P2" s="372" t="s">
        <v>789</v>
      </c>
      <c r="Q2" s="372"/>
      <c r="R2" s="372"/>
      <c r="S2" s="372"/>
      <c r="T2" s="372"/>
      <c r="U2" s="372"/>
      <c r="V2" s="25"/>
    </row>
    <row r="3" spans="11:22" ht="16.5" customHeight="1">
      <c r="K3" s="4"/>
      <c r="L3" s="4"/>
      <c r="M3" s="4"/>
      <c r="N3" s="4"/>
      <c r="P3" s="46"/>
      <c r="Q3" s="46"/>
      <c r="R3" s="46"/>
      <c r="S3" s="46"/>
      <c r="T3" s="46"/>
      <c r="U3" s="46"/>
      <c r="V3" s="25"/>
    </row>
    <row r="4" spans="11:22" ht="15" customHeight="1">
      <c r="K4" s="4"/>
      <c r="L4" s="4"/>
      <c r="M4" s="4"/>
      <c r="N4" s="4"/>
      <c r="P4" s="46"/>
      <c r="Q4" s="46"/>
      <c r="R4" s="46"/>
      <c r="S4" s="46"/>
      <c r="T4" s="46"/>
      <c r="U4" s="46"/>
      <c r="V4" s="25"/>
    </row>
    <row r="5" spans="1:21" ht="21.75" customHeight="1">
      <c r="A5" s="410" t="s">
        <v>770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</row>
    <row r="6" spans="1:21" ht="21.7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</row>
    <row r="7" ht="20.25" customHeight="1" thickBot="1">
      <c r="U7" s="18" t="s">
        <v>0</v>
      </c>
    </row>
    <row r="8" spans="1:21" ht="30.75" customHeight="1">
      <c r="A8" s="392"/>
      <c r="B8" s="390"/>
      <c r="C8" s="386" t="s">
        <v>726</v>
      </c>
      <c r="D8" s="386"/>
      <c r="E8" s="386"/>
      <c r="F8" s="386" t="s">
        <v>727</v>
      </c>
      <c r="G8" s="386"/>
      <c r="H8" s="386"/>
      <c r="I8" s="386" t="s">
        <v>184</v>
      </c>
      <c r="J8" s="386"/>
      <c r="K8" s="386"/>
      <c r="L8" s="389" t="s">
        <v>728</v>
      </c>
      <c r="M8" s="389"/>
      <c r="N8" s="389"/>
      <c r="O8" s="386" t="s">
        <v>185</v>
      </c>
      <c r="P8" s="386"/>
      <c r="Q8" s="386"/>
      <c r="R8" s="386" t="s">
        <v>186</v>
      </c>
      <c r="S8" s="386"/>
      <c r="T8" s="386"/>
      <c r="U8" s="23" t="s">
        <v>729</v>
      </c>
    </row>
    <row r="9" spans="1:21" ht="19.5" customHeight="1">
      <c r="A9" s="393"/>
      <c r="B9" s="391"/>
      <c r="C9" s="387" t="s">
        <v>4</v>
      </c>
      <c r="D9" s="387" t="s">
        <v>5</v>
      </c>
      <c r="E9" s="387"/>
      <c r="F9" s="387" t="s">
        <v>4</v>
      </c>
      <c r="G9" s="387" t="s">
        <v>5</v>
      </c>
      <c r="H9" s="387"/>
      <c r="I9" s="387" t="s">
        <v>4</v>
      </c>
      <c r="J9" s="387" t="s">
        <v>5</v>
      </c>
      <c r="K9" s="387"/>
      <c r="L9" s="387" t="s">
        <v>4</v>
      </c>
      <c r="M9" s="387" t="s">
        <v>5</v>
      </c>
      <c r="N9" s="387"/>
      <c r="O9" s="387" t="s">
        <v>4</v>
      </c>
      <c r="P9" s="387" t="s">
        <v>5</v>
      </c>
      <c r="Q9" s="387"/>
      <c r="R9" s="387" t="s">
        <v>4</v>
      </c>
      <c r="S9" s="387" t="s">
        <v>5</v>
      </c>
      <c r="T9" s="387"/>
      <c r="U9" s="388" t="s">
        <v>730</v>
      </c>
    </row>
    <row r="10" spans="1:21" ht="81.75" customHeight="1">
      <c r="A10" s="393"/>
      <c r="B10" s="391"/>
      <c r="C10" s="387"/>
      <c r="D10" s="12" t="s">
        <v>6</v>
      </c>
      <c r="E10" s="12" t="s">
        <v>7</v>
      </c>
      <c r="F10" s="387"/>
      <c r="G10" s="12" t="s">
        <v>6</v>
      </c>
      <c r="H10" s="12" t="s">
        <v>7</v>
      </c>
      <c r="I10" s="387"/>
      <c r="J10" s="12" t="s">
        <v>6</v>
      </c>
      <c r="K10" s="12" t="s">
        <v>7</v>
      </c>
      <c r="L10" s="387"/>
      <c r="M10" s="12" t="s">
        <v>6</v>
      </c>
      <c r="N10" s="12" t="s">
        <v>7</v>
      </c>
      <c r="O10" s="387"/>
      <c r="P10" s="12" t="s">
        <v>6</v>
      </c>
      <c r="Q10" s="12" t="s">
        <v>7</v>
      </c>
      <c r="R10" s="387"/>
      <c r="S10" s="12" t="s">
        <v>6</v>
      </c>
      <c r="T10" s="12" t="s">
        <v>7</v>
      </c>
      <c r="U10" s="388"/>
    </row>
    <row r="11" spans="1:21" s="6" customFormat="1" ht="21.75" customHeight="1">
      <c r="A11" s="41">
        <v>1</v>
      </c>
      <c r="B11" s="9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20">
        <v>21</v>
      </c>
    </row>
    <row r="12" spans="1:21" ht="23.25" customHeight="1">
      <c r="A12" s="42" t="s">
        <v>1</v>
      </c>
      <c r="B12" s="13" t="s">
        <v>10</v>
      </c>
      <c r="C12" s="11"/>
      <c r="D12" s="11"/>
      <c r="E12" s="11"/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4"/>
    </row>
    <row r="13" spans="1:21" s="6" customFormat="1" ht="75" customHeight="1" thickBot="1">
      <c r="A13" s="43" t="s">
        <v>553</v>
      </c>
      <c r="B13" s="216" t="s">
        <v>554</v>
      </c>
      <c r="C13" s="44" t="s">
        <v>760</v>
      </c>
      <c r="D13" s="39">
        <v>0</v>
      </c>
      <c r="E13" s="44" t="s">
        <v>760</v>
      </c>
      <c r="F13" s="31">
        <v>-49485.1</v>
      </c>
      <c r="G13" s="45">
        <v>0</v>
      </c>
      <c r="H13" s="31">
        <v>-49485.1</v>
      </c>
      <c r="I13" s="33" t="s">
        <v>761</v>
      </c>
      <c r="J13" s="21">
        <v>0</v>
      </c>
      <c r="K13" s="33" t="s">
        <v>761</v>
      </c>
      <c r="L13" s="21">
        <f>SUM(I13-F13)</f>
        <v>-184537.4</v>
      </c>
      <c r="M13" s="21">
        <v>0</v>
      </c>
      <c r="N13" s="21">
        <f>SUM(K13-H13)</f>
        <v>-184537.4</v>
      </c>
      <c r="O13" s="33" t="s">
        <v>758</v>
      </c>
      <c r="P13" s="21">
        <v>0</v>
      </c>
      <c r="Q13" s="33" t="s">
        <v>758</v>
      </c>
      <c r="R13" s="33" t="s">
        <v>759</v>
      </c>
      <c r="S13" s="21">
        <v>0</v>
      </c>
      <c r="T13" s="33" t="s">
        <v>759</v>
      </c>
      <c r="U13" s="40"/>
    </row>
    <row r="14" spans="2:20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9:20" ht="12.7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9:20" ht="12.75" customHeight="1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9:20" ht="12.75" customHeight="1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</sheetData>
  <sheetProtection/>
  <mergeCells count="23">
    <mergeCell ref="P2:U2"/>
    <mergeCell ref="A5:U5"/>
    <mergeCell ref="O9:O10"/>
    <mergeCell ref="P9:Q9"/>
    <mergeCell ref="S9:T9"/>
    <mergeCell ref="B8:B10"/>
    <mergeCell ref="A8:A10"/>
    <mergeCell ref="I9:I10"/>
    <mergeCell ref="J9:K9"/>
    <mergeCell ref="C8:E8"/>
    <mergeCell ref="G9:H9"/>
    <mergeCell ref="R9:R10"/>
    <mergeCell ref="M9:N9"/>
    <mergeCell ref="F8:H8"/>
    <mergeCell ref="I8:K8"/>
    <mergeCell ref="C9:C10"/>
    <mergeCell ref="U9:U10"/>
    <mergeCell ref="L8:N8"/>
    <mergeCell ref="L9:L10"/>
    <mergeCell ref="D9:E9"/>
    <mergeCell ref="F9:F10"/>
    <mergeCell ref="O8:Q8"/>
    <mergeCell ref="R8:T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zoomScale="120" zoomScaleNormal="120" zoomScalePageLayoutView="0" workbookViewId="0" topLeftCell="A1">
      <selection activeCell="J8" sqref="J8:J9"/>
    </sheetView>
  </sheetViews>
  <sheetFormatPr defaultColWidth="9.140625" defaultRowHeight="12"/>
  <cols>
    <col min="1" max="1" width="6.140625" style="2" customWidth="1"/>
    <col min="2" max="2" width="13.140625" style="3" customWidth="1"/>
    <col min="3" max="3" width="5.421875" style="2" customWidth="1"/>
    <col min="4" max="4" width="8.7109375" style="2" customWidth="1"/>
    <col min="5" max="5" width="7.140625" style="2" customWidth="1"/>
    <col min="6" max="6" width="8.7109375" style="2" customWidth="1"/>
    <col min="7" max="7" width="7.00390625" style="2" customWidth="1"/>
    <col min="8" max="8" width="6.7109375" style="2" customWidth="1"/>
    <col min="9" max="9" width="6.140625" style="2" customWidth="1"/>
    <col min="10" max="10" width="9.8515625" style="1" customWidth="1"/>
    <col min="11" max="11" width="7.140625" style="1" customWidth="1"/>
    <col min="12" max="12" width="10.421875" style="1" customWidth="1"/>
    <col min="13" max="13" width="9.421875" style="1" customWidth="1"/>
    <col min="14" max="14" width="7.7109375" style="1" customWidth="1"/>
    <col min="15" max="15" width="9.28125" style="1" customWidth="1"/>
    <col min="16" max="16" width="9.7109375" style="1" customWidth="1"/>
    <col min="17" max="17" width="8.28125" style="1" customWidth="1"/>
    <col min="18" max="18" width="10.00390625" style="1" customWidth="1"/>
    <col min="19" max="19" width="9.28125" style="1" customWidth="1"/>
    <col min="20" max="20" width="7.7109375" style="1" customWidth="1"/>
    <col min="21" max="21" width="9.28125" style="1" customWidth="1"/>
    <col min="22" max="22" width="10.421875" style="0" customWidth="1"/>
  </cols>
  <sheetData>
    <row r="1" spans="12:23" ht="33.75" customHeight="1">
      <c r="L1" s="4"/>
      <c r="M1" s="4"/>
      <c r="N1" s="4"/>
      <c r="O1" s="4"/>
      <c r="Q1" s="372" t="s">
        <v>790</v>
      </c>
      <c r="R1" s="372"/>
      <c r="S1" s="372"/>
      <c r="T1" s="372"/>
      <c r="U1" s="372"/>
      <c r="V1" s="372"/>
      <c r="W1" s="26"/>
    </row>
    <row r="2" spans="12:23" ht="16.5" customHeight="1">
      <c r="L2" s="4"/>
      <c r="M2" s="4"/>
      <c r="N2" s="4"/>
      <c r="O2" s="4"/>
      <c r="Q2" s="46"/>
      <c r="R2" s="46"/>
      <c r="S2" s="46"/>
      <c r="T2" s="46"/>
      <c r="U2" s="46"/>
      <c r="V2" s="46"/>
      <c r="W2" s="26"/>
    </row>
    <row r="3" spans="12:23" ht="15" customHeight="1">
      <c r="L3" s="4"/>
      <c r="M3" s="4"/>
      <c r="N3" s="4"/>
      <c r="O3" s="4"/>
      <c r="Q3" s="46"/>
      <c r="R3" s="46"/>
      <c r="S3" s="46"/>
      <c r="T3" s="46"/>
      <c r="U3" s="46"/>
      <c r="V3" s="46"/>
      <c r="W3" s="26"/>
    </row>
    <row r="4" spans="1:21" ht="30" customHeight="1">
      <c r="A4" s="373" t="s">
        <v>771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</row>
    <row r="5" spans="1:21" ht="12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2" ht="22.5" customHeight="1" thickBot="1">
      <c r="A6" s="15"/>
      <c r="B6" s="16"/>
      <c r="C6" s="15"/>
      <c r="D6" s="15"/>
      <c r="E6" s="15"/>
      <c r="F6" s="15"/>
      <c r="G6" s="15"/>
      <c r="H6" s="15"/>
      <c r="I6" s="1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V6" s="18" t="s">
        <v>0</v>
      </c>
    </row>
    <row r="7" spans="1:22" s="81" customFormat="1" ht="45.75" customHeight="1">
      <c r="A7" s="396" t="s">
        <v>1</v>
      </c>
      <c r="B7" s="394" t="s">
        <v>370</v>
      </c>
      <c r="C7" s="398" t="s">
        <v>371</v>
      </c>
      <c r="D7" s="376" t="s">
        <v>726</v>
      </c>
      <c r="E7" s="376"/>
      <c r="F7" s="376"/>
      <c r="G7" s="376" t="s">
        <v>727</v>
      </c>
      <c r="H7" s="376"/>
      <c r="I7" s="376"/>
      <c r="J7" s="376" t="s">
        <v>184</v>
      </c>
      <c r="K7" s="376"/>
      <c r="L7" s="376"/>
      <c r="M7" s="378" t="s">
        <v>728</v>
      </c>
      <c r="N7" s="378"/>
      <c r="O7" s="378"/>
      <c r="P7" s="376" t="s">
        <v>185</v>
      </c>
      <c r="Q7" s="376"/>
      <c r="R7" s="376"/>
      <c r="S7" s="376" t="s">
        <v>186</v>
      </c>
      <c r="T7" s="376"/>
      <c r="U7" s="376"/>
      <c r="V7" s="50" t="s">
        <v>773</v>
      </c>
    </row>
    <row r="8" spans="1:22" s="81" customFormat="1" ht="24" customHeight="1">
      <c r="A8" s="397"/>
      <c r="B8" s="395"/>
      <c r="C8" s="377"/>
      <c r="D8" s="377" t="s">
        <v>4</v>
      </c>
      <c r="E8" s="377" t="s">
        <v>5</v>
      </c>
      <c r="F8" s="377"/>
      <c r="G8" s="377" t="s">
        <v>4</v>
      </c>
      <c r="H8" s="377" t="s">
        <v>5</v>
      </c>
      <c r="I8" s="377"/>
      <c r="J8" s="377" t="s">
        <v>4</v>
      </c>
      <c r="K8" s="377" t="s">
        <v>5</v>
      </c>
      <c r="L8" s="377"/>
      <c r="M8" s="377" t="s">
        <v>4</v>
      </c>
      <c r="N8" s="377" t="s">
        <v>5</v>
      </c>
      <c r="O8" s="377"/>
      <c r="P8" s="377" t="s">
        <v>4</v>
      </c>
      <c r="Q8" s="377" t="s">
        <v>5</v>
      </c>
      <c r="R8" s="377"/>
      <c r="S8" s="377" t="s">
        <v>4</v>
      </c>
      <c r="T8" s="377" t="s">
        <v>5</v>
      </c>
      <c r="U8" s="377"/>
      <c r="V8" s="379" t="s">
        <v>730</v>
      </c>
    </row>
    <row r="9" spans="1:22" s="81" customFormat="1" ht="60.75" customHeight="1">
      <c r="A9" s="397"/>
      <c r="B9" s="395"/>
      <c r="C9" s="377"/>
      <c r="D9" s="377"/>
      <c r="E9" s="52" t="s">
        <v>6</v>
      </c>
      <c r="F9" s="52" t="s">
        <v>7</v>
      </c>
      <c r="G9" s="377"/>
      <c r="H9" s="52" t="s">
        <v>6</v>
      </c>
      <c r="I9" s="52" t="s">
        <v>7</v>
      </c>
      <c r="J9" s="377"/>
      <c r="K9" s="52" t="s">
        <v>6</v>
      </c>
      <c r="L9" s="52" t="s">
        <v>7</v>
      </c>
      <c r="M9" s="377"/>
      <c r="N9" s="52" t="s">
        <v>6</v>
      </c>
      <c r="O9" s="52" t="s">
        <v>7</v>
      </c>
      <c r="P9" s="377"/>
      <c r="Q9" s="52" t="s">
        <v>6</v>
      </c>
      <c r="R9" s="52" t="s">
        <v>7</v>
      </c>
      <c r="S9" s="377"/>
      <c r="T9" s="52" t="s">
        <v>6</v>
      </c>
      <c r="U9" s="52" t="s">
        <v>7</v>
      </c>
      <c r="V9" s="379"/>
    </row>
    <row r="10" spans="1:22" ht="20.25" customHeight="1">
      <c r="A10" s="51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3">
        <v>20</v>
      </c>
      <c r="U10" s="53">
        <v>21</v>
      </c>
      <c r="V10" s="54">
        <v>22</v>
      </c>
    </row>
    <row r="11" spans="1:22" s="6" customFormat="1" ht="21.75" customHeight="1">
      <c r="A11" s="55" t="s">
        <v>555</v>
      </c>
      <c r="B11" s="56" t="s">
        <v>556</v>
      </c>
      <c r="C11" s="57" t="s">
        <v>10</v>
      </c>
      <c r="D11" s="295">
        <v>62556.9</v>
      </c>
      <c r="E11" s="294">
        <v>0</v>
      </c>
      <c r="F11" s="295">
        <v>62556.9</v>
      </c>
      <c r="G11" s="306">
        <v>49485.1</v>
      </c>
      <c r="H11" s="92">
        <v>0</v>
      </c>
      <c r="I11" s="91">
        <v>49485.1</v>
      </c>
      <c r="J11" s="84">
        <v>234022.5</v>
      </c>
      <c r="K11" s="84">
        <v>0</v>
      </c>
      <c r="L11" s="84">
        <v>234022.5</v>
      </c>
      <c r="M11" s="84">
        <f>SUM(J11-G11)</f>
        <v>184537.4</v>
      </c>
      <c r="N11" s="84">
        <f>SUM(K11-H11)</f>
        <v>0</v>
      </c>
      <c r="O11" s="84">
        <f>SUM(L11-I11)</f>
        <v>184537.4</v>
      </c>
      <c r="P11" s="84">
        <v>213915.6</v>
      </c>
      <c r="Q11" s="84">
        <v>0</v>
      </c>
      <c r="R11" s="84">
        <v>213915.6</v>
      </c>
      <c r="S11" s="84">
        <v>111307.6</v>
      </c>
      <c r="T11" s="84">
        <v>0</v>
      </c>
      <c r="U11" s="84">
        <v>111307.6</v>
      </c>
      <c r="V11" s="64"/>
    </row>
    <row r="12" spans="1:22" ht="12.75" customHeight="1">
      <c r="A12" s="65"/>
      <c r="B12" s="66" t="s">
        <v>5</v>
      </c>
      <c r="C12" s="32"/>
      <c r="D12" s="59"/>
      <c r="E12" s="59"/>
      <c r="F12" s="59"/>
      <c r="G12" s="67"/>
      <c r="H12" s="67"/>
      <c r="I12" s="67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4"/>
    </row>
    <row r="13" spans="1:22" s="6" customFormat="1" ht="38.25" customHeight="1">
      <c r="A13" s="55" t="s">
        <v>557</v>
      </c>
      <c r="B13" s="56" t="s">
        <v>558</v>
      </c>
      <c r="C13" s="57" t="s">
        <v>10</v>
      </c>
      <c r="D13" s="295">
        <v>62556.9</v>
      </c>
      <c r="E13" s="294">
        <v>0</v>
      </c>
      <c r="F13" s="295">
        <v>62556.9</v>
      </c>
      <c r="G13" s="306">
        <v>49485.1</v>
      </c>
      <c r="H13" s="92">
        <v>0</v>
      </c>
      <c r="I13" s="91">
        <v>49485.1</v>
      </c>
      <c r="J13" s="84">
        <v>234022.5</v>
      </c>
      <c r="K13" s="84">
        <v>0</v>
      </c>
      <c r="L13" s="84">
        <v>234022.5</v>
      </c>
      <c r="M13" s="84">
        <f>SUM(J13-G13)</f>
        <v>184537.4</v>
      </c>
      <c r="N13" s="84">
        <f>SUM(K13-H13)</f>
        <v>0</v>
      </c>
      <c r="O13" s="84">
        <f>SUM(L13-I13)</f>
        <v>184537.4</v>
      </c>
      <c r="P13" s="84">
        <v>213915.6</v>
      </c>
      <c r="Q13" s="84">
        <v>0</v>
      </c>
      <c r="R13" s="84">
        <v>213915.6</v>
      </c>
      <c r="S13" s="84">
        <v>111307.6</v>
      </c>
      <c r="T13" s="84">
        <v>0</v>
      </c>
      <c r="U13" s="84">
        <v>111307.6</v>
      </c>
      <c r="V13" s="64"/>
    </row>
    <row r="14" spans="1:22" ht="12.75" customHeight="1">
      <c r="A14" s="65"/>
      <c r="B14" s="66" t="s">
        <v>5</v>
      </c>
      <c r="C14" s="32"/>
      <c r="D14" s="59"/>
      <c r="E14" s="59"/>
      <c r="F14" s="59"/>
      <c r="G14" s="67"/>
      <c r="H14" s="67"/>
      <c r="I14" s="67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</row>
    <row r="15" spans="1:22" s="6" customFormat="1" ht="34.5" customHeight="1">
      <c r="A15" s="55" t="s">
        <v>559</v>
      </c>
      <c r="B15" s="56" t="s">
        <v>560</v>
      </c>
      <c r="C15" s="57" t="s">
        <v>10</v>
      </c>
      <c r="D15" s="59"/>
      <c r="E15" s="59"/>
      <c r="F15" s="59"/>
      <c r="G15" s="59"/>
      <c r="H15" s="59"/>
      <c r="I15" s="59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ht="12.75" customHeight="1">
      <c r="A16" s="65"/>
      <c r="B16" s="66" t="s">
        <v>5</v>
      </c>
      <c r="C16" s="32"/>
      <c r="D16" s="59"/>
      <c r="E16" s="59"/>
      <c r="F16" s="59"/>
      <c r="G16" s="59"/>
      <c r="H16" s="59"/>
      <c r="I16" s="59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4"/>
    </row>
    <row r="17" spans="1:22" ht="46.5" customHeight="1">
      <c r="A17" s="65" t="s">
        <v>561</v>
      </c>
      <c r="B17" s="66" t="s">
        <v>562</v>
      </c>
      <c r="C17" s="32" t="s">
        <v>10</v>
      </c>
      <c r="D17" s="59"/>
      <c r="E17" s="59"/>
      <c r="F17" s="59"/>
      <c r="G17" s="59"/>
      <c r="H17" s="59"/>
      <c r="I17" s="59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ht="12.75" customHeight="1">
      <c r="A18" s="65"/>
      <c r="B18" s="66" t="s">
        <v>5</v>
      </c>
      <c r="C18" s="32"/>
      <c r="D18" s="59"/>
      <c r="E18" s="59"/>
      <c r="F18" s="59"/>
      <c r="G18" s="59"/>
      <c r="H18" s="59"/>
      <c r="I18" s="59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4"/>
    </row>
    <row r="19" spans="1:22" ht="16.5" customHeight="1">
      <c r="A19" s="65" t="s">
        <v>547</v>
      </c>
      <c r="B19" s="66" t="s">
        <v>563</v>
      </c>
      <c r="C19" s="32" t="s">
        <v>10</v>
      </c>
      <c r="D19" s="59"/>
      <c r="E19" s="59"/>
      <c r="F19" s="59"/>
      <c r="G19" s="59"/>
      <c r="H19" s="59"/>
      <c r="I19" s="59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ht="17.25" customHeight="1">
      <c r="A20" s="65"/>
      <c r="B20" s="66" t="s">
        <v>5</v>
      </c>
      <c r="C20" s="32"/>
      <c r="D20" s="59"/>
      <c r="E20" s="59"/>
      <c r="F20" s="59"/>
      <c r="G20" s="59"/>
      <c r="H20" s="59"/>
      <c r="I20" s="59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</row>
    <row r="21" spans="1:22" ht="24" customHeight="1">
      <c r="A21" s="65" t="s">
        <v>564</v>
      </c>
      <c r="B21" s="66" t="s">
        <v>565</v>
      </c>
      <c r="C21" s="32" t="s">
        <v>566</v>
      </c>
      <c r="D21" s="59"/>
      <c r="E21" s="59"/>
      <c r="F21" s="59"/>
      <c r="G21" s="59"/>
      <c r="H21" s="59"/>
      <c r="I21" s="59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ht="15" customHeight="1">
      <c r="A22" s="65"/>
      <c r="B22" s="66" t="s">
        <v>200</v>
      </c>
      <c r="C22" s="32"/>
      <c r="D22" s="59"/>
      <c r="E22" s="59"/>
      <c r="F22" s="59"/>
      <c r="G22" s="59"/>
      <c r="H22" s="59"/>
      <c r="I22" s="59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4"/>
    </row>
    <row r="23" spans="1:22" ht="20.25" customHeight="1">
      <c r="A23" s="65" t="s">
        <v>567</v>
      </c>
      <c r="B23" s="68" t="s">
        <v>568</v>
      </c>
      <c r="C23" s="32" t="s">
        <v>10</v>
      </c>
      <c r="D23" s="59"/>
      <c r="E23" s="59"/>
      <c r="F23" s="59"/>
      <c r="G23" s="59"/>
      <c r="H23" s="59"/>
      <c r="I23" s="59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s="6" customFormat="1" ht="43.5" customHeight="1">
      <c r="A24" s="55" t="s">
        <v>569</v>
      </c>
      <c r="B24" s="56" t="s">
        <v>570</v>
      </c>
      <c r="C24" s="57" t="s">
        <v>10</v>
      </c>
      <c r="D24" s="295">
        <v>62556.9</v>
      </c>
      <c r="E24" s="294">
        <v>0</v>
      </c>
      <c r="F24" s="295">
        <v>62556.9</v>
      </c>
      <c r="G24" s="306">
        <v>49485.1</v>
      </c>
      <c r="H24" s="92">
        <v>0</v>
      </c>
      <c r="I24" s="91">
        <v>49485.1</v>
      </c>
      <c r="J24" s="84">
        <v>234022.5</v>
      </c>
      <c r="K24" s="84">
        <v>0</v>
      </c>
      <c r="L24" s="84">
        <v>234022.5</v>
      </c>
      <c r="M24" s="84">
        <f>SUM(J24-G24)</f>
        <v>184537.4</v>
      </c>
      <c r="N24" s="84">
        <f>SUM(K24-H24)</f>
        <v>0</v>
      </c>
      <c r="O24" s="84">
        <f>SUM(L24-I24)</f>
        <v>184537.4</v>
      </c>
      <c r="P24" s="84">
        <v>213915.6</v>
      </c>
      <c r="Q24" s="84">
        <v>0</v>
      </c>
      <c r="R24" s="84">
        <v>213915.6</v>
      </c>
      <c r="S24" s="84">
        <v>111307.6</v>
      </c>
      <c r="T24" s="84">
        <v>0</v>
      </c>
      <c r="U24" s="84">
        <v>111307.6</v>
      </c>
      <c r="V24" s="64"/>
    </row>
    <row r="25" spans="1:22" ht="12.75" customHeight="1">
      <c r="A25" s="65"/>
      <c r="B25" s="66" t="s">
        <v>5</v>
      </c>
      <c r="C25" s="32"/>
      <c r="D25" s="59"/>
      <c r="E25" s="59"/>
      <c r="F25" s="59"/>
      <c r="G25" s="67"/>
      <c r="H25" s="67"/>
      <c r="I25" s="67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ht="51" customHeight="1">
      <c r="A26" s="65" t="s">
        <v>571</v>
      </c>
      <c r="B26" s="66" t="s">
        <v>572</v>
      </c>
      <c r="C26" s="32" t="s">
        <v>10</v>
      </c>
      <c r="D26" s="59"/>
      <c r="E26" s="59"/>
      <c r="F26" s="59"/>
      <c r="G26" s="59"/>
      <c r="H26" s="59"/>
      <c r="I26" s="59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</row>
    <row r="27" spans="1:22" ht="12.75" customHeight="1">
      <c r="A27" s="65"/>
      <c r="B27" s="66" t="s">
        <v>5</v>
      </c>
      <c r="C27" s="32"/>
      <c r="D27" s="59"/>
      <c r="E27" s="59"/>
      <c r="F27" s="59"/>
      <c r="G27" s="59"/>
      <c r="H27" s="59"/>
      <c r="I27" s="59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51.75" customHeight="1">
      <c r="A28" s="65" t="s">
        <v>573</v>
      </c>
      <c r="B28" s="68" t="s">
        <v>574</v>
      </c>
      <c r="C28" s="32" t="s">
        <v>575</v>
      </c>
      <c r="D28" s="59"/>
      <c r="E28" s="59"/>
      <c r="F28" s="59"/>
      <c r="G28" s="59"/>
      <c r="H28" s="59"/>
      <c r="I28" s="59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</row>
    <row r="29" spans="1:22" s="6" customFormat="1" ht="57.75" customHeight="1">
      <c r="A29" s="55" t="s">
        <v>576</v>
      </c>
      <c r="B29" s="56" t="s">
        <v>577</v>
      </c>
      <c r="C29" s="57" t="s">
        <v>10</v>
      </c>
      <c r="D29" s="295">
        <v>62556.9</v>
      </c>
      <c r="E29" s="294">
        <v>0</v>
      </c>
      <c r="F29" s="295">
        <v>62556.9</v>
      </c>
      <c r="G29" s="306">
        <v>49485.1</v>
      </c>
      <c r="H29" s="92">
        <v>0</v>
      </c>
      <c r="I29" s="91">
        <v>49485.1</v>
      </c>
      <c r="J29" s="84">
        <v>234022.5</v>
      </c>
      <c r="K29" s="84">
        <v>0</v>
      </c>
      <c r="L29" s="84">
        <v>234022.5</v>
      </c>
      <c r="M29" s="84">
        <f>SUM(J29-G29)</f>
        <v>184537.4</v>
      </c>
      <c r="N29" s="84">
        <f>SUM(K29-H29)</f>
        <v>0</v>
      </c>
      <c r="O29" s="84">
        <f>SUM(L29-I29)</f>
        <v>184537.4</v>
      </c>
      <c r="P29" s="84">
        <v>213915.6</v>
      </c>
      <c r="Q29" s="84">
        <v>0</v>
      </c>
      <c r="R29" s="84">
        <v>213915.6</v>
      </c>
      <c r="S29" s="84">
        <v>111307.6</v>
      </c>
      <c r="T29" s="84">
        <v>0</v>
      </c>
      <c r="U29" s="84">
        <v>111307.6</v>
      </c>
      <c r="V29" s="64"/>
    </row>
    <row r="30" spans="1:22" ht="63.75" customHeight="1">
      <c r="A30" s="51" t="s">
        <v>1</v>
      </c>
      <c r="B30" s="52" t="s">
        <v>370</v>
      </c>
      <c r="C30" s="53" t="s">
        <v>371</v>
      </c>
      <c r="D30" s="69"/>
      <c r="E30" s="69"/>
      <c r="F30" s="69"/>
      <c r="G30" s="70"/>
      <c r="H30" s="70"/>
      <c r="I30" s="70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</row>
    <row r="31" spans="1:22" ht="12.75" customHeight="1">
      <c r="A31" s="65"/>
      <c r="B31" s="66" t="s">
        <v>5</v>
      </c>
      <c r="C31" s="32"/>
      <c r="D31" s="59"/>
      <c r="E31" s="59"/>
      <c r="F31" s="59"/>
      <c r="G31" s="59"/>
      <c r="H31" s="59"/>
      <c r="I31" s="59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</row>
    <row r="32" spans="1:22" ht="54" customHeight="1">
      <c r="A32" s="65" t="s">
        <v>578</v>
      </c>
      <c r="B32" s="66" t="s">
        <v>579</v>
      </c>
      <c r="C32" s="32" t="s">
        <v>580</v>
      </c>
      <c r="D32" s="58">
        <f>SUM(E32,F32)</f>
        <v>16988.7</v>
      </c>
      <c r="E32" s="58">
        <v>16988.7</v>
      </c>
      <c r="F32" s="63">
        <v>0</v>
      </c>
      <c r="G32" s="59">
        <v>39206.6</v>
      </c>
      <c r="H32" s="59">
        <v>39206.6</v>
      </c>
      <c r="I32" s="63">
        <v>0</v>
      </c>
      <c r="J32" s="63">
        <v>95200</v>
      </c>
      <c r="K32" s="63">
        <v>95200</v>
      </c>
      <c r="L32" s="63">
        <v>0</v>
      </c>
      <c r="M32" s="63">
        <f>SUM(J32-G32)</f>
        <v>55993.4</v>
      </c>
      <c r="N32" s="63">
        <f>SUM(K32-H32)</f>
        <v>55993.4</v>
      </c>
      <c r="O32" s="63">
        <f>SUM(L32-I32)</f>
        <v>0</v>
      </c>
      <c r="P32" s="63">
        <v>107777.7</v>
      </c>
      <c r="Q32" s="63">
        <v>107777.7</v>
      </c>
      <c r="R32" s="63">
        <v>0</v>
      </c>
      <c r="S32" s="63">
        <v>77555</v>
      </c>
      <c r="T32" s="63">
        <v>77555</v>
      </c>
      <c r="U32" s="63">
        <v>0</v>
      </c>
      <c r="V32" s="64"/>
    </row>
    <row r="33" spans="1:22" ht="12" customHeight="1">
      <c r="A33" s="65"/>
      <c r="B33" s="66" t="s">
        <v>200</v>
      </c>
      <c r="C33" s="32"/>
      <c r="D33" s="59"/>
      <c r="E33" s="59"/>
      <c r="F33" s="59"/>
      <c r="G33" s="59"/>
      <c r="H33" s="59"/>
      <c r="I33" s="67"/>
      <c r="J33" s="71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</row>
    <row r="34" spans="1:22" ht="132.75" customHeight="1">
      <c r="A34" s="65" t="s">
        <v>581</v>
      </c>
      <c r="B34" s="68" t="s">
        <v>582</v>
      </c>
      <c r="C34" s="32" t="s">
        <v>10</v>
      </c>
      <c r="D34" s="58"/>
      <c r="E34" s="58"/>
      <c r="F34" s="59"/>
      <c r="G34" s="59"/>
      <c r="H34" s="59"/>
      <c r="I34" s="59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</row>
    <row r="35" spans="1:22" ht="45" customHeight="1">
      <c r="A35" s="65" t="s">
        <v>583</v>
      </c>
      <c r="B35" s="68" t="s">
        <v>584</v>
      </c>
      <c r="C35" s="32" t="s">
        <v>10</v>
      </c>
      <c r="D35" s="58">
        <f>SUM(E35,F35)</f>
        <v>16988.7</v>
      </c>
      <c r="E35" s="58">
        <v>16988.7</v>
      </c>
      <c r="F35" s="63">
        <v>0</v>
      </c>
      <c r="G35" s="59">
        <v>39206.6</v>
      </c>
      <c r="H35" s="59">
        <v>39206.6</v>
      </c>
      <c r="I35" s="59"/>
      <c r="J35" s="63">
        <v>95200</v>
      </c>
      <c r="K35" s="63">
        <v>95200</v>
      </c>
      <c r="L35" s="63"/>
      <c r="M35" s="63">
        <f aca="true" t="shared" si="0" ref="M35:O36">SUM(J35-G35)</f>
        <v>55993.4</v>
      </c>
      <c r="N35" s="63">
        <f t="shared" si="0"/>
        <v>55993.4</v>
      </c>
      <c r="O35" s="63">
        <f t="shared" si="0"/>
        <v>0</v>
      </c>
      <c r="P35" s="63">
        <v>107777.7</v>
      </c>
      <c r="Q35" s="63">
        <v>107777.7</v>
      </c>
      <c r="R35" s="63">
        <v>0</v>
      </c>
      <c r="S35" s="63">
        <v>77555</v>
      </c>
      <c r="T35" s="63">
        <v>77555</v>
      </c>
      <c r="U35" s="63">
        <v>0</v>
      </c>
      <c r="V35" s="64"/>
    </row>
    <row r="36" spans="1:22" ht="45.75" customHeight="1">
      <c r="A36" s="65" t="s">
        <v>585</v>
      </c>
      <c r="B36" s="66" t="s">
        <v>586</v>
      </c>
      <c r="C36" s="32" t="s">
        <v>587</v>
      </c>
      <c r="D36" s="58">
        <v>62556.9</v>
      </c>
      <c r="E36" s="58">
        <f>SUM(E38,E42)</f>
        <v>0</v>
      </c>
      <c r="F36" s="58">
        <v>62556.9</v>
      </c>
      <c r="G36" s="60">
        <v>49485.1</v>
      </c>
      <c r="H36" s="61">
        <v>0</v>
      </c>
      <c r="I36" s="62">
        <v>49485.1</v>
      </c>
      <c r="J36" s="71">
        <v>234022.5</v>
      </c>
      <c r="K36" s="63"/>
      <c r="L36" s="63"/>
      <c r="M36" s="63">
        <f t="shared" si="0"/>
        <v>184537.4</v>
      </c>
      <c r="N36" s="63">
        <f t="shared" si="0"/>
        <v>0</v>
      </c>
      <c r="O36" s="63">
        <f t="shared" si="0"/>
        <v>-49485.1</v>
      </c>
      <c r="P36" s="63">
        <v>213915.6</v>
      </c>
      <c r="Q36" s="63">
        <v>0</v>
      </c>
      <c r="R36" s="63">
        <v>213915.6</v>
      </c>
      <c r="S36" s="63">
        <v>111307.6</v>
      </c>
      <c r="T36" s="63">
        <v>0</v>
      </c>
      <c r="U36" s="63">
        <v>111307.6</v>
      </c>
      <c r="V36" s="64"/>
    </row>
    <row r="37" spans="1:22" ht="12.75" customHeight="1">
      <c r="A37" s="65"/>
      <c r="B37" s="66" t="s">
        <v>200</v>
      </c>
      <c r="C37" s="32"/>
      <c r="D37" s="59"/>
      <c r="E37" s="59"/>
      <c r="F37" s="59"/>
      <c r="G37" s="67"/>
      <c r="H37" s="67"/>
      <c r="I37" s="67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4"/>
    </row>
    <row r="38" spans="1:22" ht="63" customHeight="1">
      <c r="A38" s="65" t="s">
        <v>588</v>
      </c>
      <c r="B38" s="68" t="s">
        <v>589</v>
      </c>
      <c r="C38" s="32" t="s">
        <v>10</v>
      </c>
      <c r="D38" s="59">
        <v>45568.2</v>
      </c>
      <c r="E38" s="59"/>
      <c r="F38" s="59">
        <v>45568.2</v>
      </c>
      <c r="G38" s="59">
        <v>10278.5</v>
      </c>
      <c r="H38" s="59">
        <v>0</v>
      </c>
      <c r="I38" s="59">
        <v>10278.5</v>
      </c>
      <c r="J38" s="63">
        <v>138822.5</v>
      </c>
      <c r="K38" s="63"/>
      <c r="L38" s="63"/>
      <c r="M38" s="63">
        <f aca="true" t="shared" si="1" ref="M38:O39">SUM(J38-G38)</f>
        <v>128544</v>
      </c>
      <c r="N38" s="63">
        <f t="shared" si="1"/>
        <v>0</v>
      </c>
      <c r="O38" s="63">
        <f t="shared" si="1"/>
        <v>-10278.5</v>
      </c>
      <c r="P38" s="63">
        <v>106138.6</v>
      </c>
      <c r="Q38" s="63">
        <v>0</v>
      </c>
      <c r="R38" s="63">
        <v>106138.6</v>
      </c>
      <c r="S38" s="63">
        <v>33752.6</v>
      </c>
      <c r="T38" s="63">
        <v>0</v>
      </c>
      <c r="U38" s="63">
        <v>33752.6</v>
      </c>
      <c r="V38" s="64"/>
    </row>
    <row r="39" spans="1:22" ht="54" customHeight="1" thickBot="1">
      <c r="A39" s="72" t="s">
        <v>590</v>
      </c>
      <c r="B39" s="73" t="s">
        <v>591</v>
      </c>
      <c r="C39" s="74" t="s">
        <v>10</v>
      </c>
      <c r="D39" s="75">
        <v>16998.7</v>
      </c>
      <c r="E39" s="75"/>
      <c r="F39" s="75">
        <v>16998.7</v>
      </c>
      <c r="G39" s="75">
        <v>39206.6</v>
      </c>
      <c r="H39" s="75">
        <v>0</v>
      </c>
      <c r="I39" s="75">
        <v>39206.6</v>
      </c>
      <c r="J39" s="76">
        <v>95200</v>
      </c>
      <c r="K39" s="76"/>
      <c r="L39" s="76"/>
      <c r="M39" s="76">
        <f t="shared" si="1"/>
        <v>55993.4</v>
      </c>
      <c r="N39" s="76">
        <f t="shared" si="1"/>
        <v>0</v>
      </c>
      <c r="O39" s="76">
        <f t="shared" si="1"/>
        <v>-39206.6</v>
      </c>
      <c r="P39" s="76">
        <v>107777.7</v>
      </c>
      <c r="Q39" s="76">
        <v>0</v>
      </c>
      <c r="R39" s="76">
        <v>107777.7</v>
      </c>
      <c r="S39" s="76">
        <v>111307.6</v>
      </c>
      <c r="T39" s="76">
        <v>0</v>
      </c>
      <c r="U39" s="76">
        <v>111307.6</v>
      </c>
      <c r="V39" s="77"/>
    </row>
    <row r="40" spans="1:22" ht="10.5">
      <c r="A40" s="78"/>
      <c r="B40" s="79"/>
      <c r="C40" s="78"/>
      <c r="D40" s="78"/>
      <c r="E40" s="78"/>
      <c r="F40" s="78"/>
      <c r="G40" s="78"/>
      <c r="H40" s="78"/>
      <c r="I40" s="78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</row>
    <row r="41" spans="1:22" ht="10.5">
      <c r="A41" s="78"/>
      <c r="B41" s="79"/>
      <c r="C41" s="78"/>
      <c r="D41" s="78"/>
      <c r="E41" s="78"/>
      <c r="F41" s="78"/>
      <c r="G41" s="78"/>
      <c r="H41" s="78"/>
      <c r="I41" s="78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1"/>
    </row>
    <row r="42" spans="1:22" ht="10.5">
      <c r="A42" s="78"/>
      <c r="B42" s="79"/>
      <c r="C42" s="78"/>
      <c r="D42" s="78"/>
      <c r="E42" s="78"/>
      <c r="F42" s="78"/>
      <c r="G42" s="78"/>
      <c r="H42" s="78"/>
      <c r="I42" s="78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/>
    </row>
    <row r="43" spans="1:22" ht="10.5">
      <c r="A43" s="78"/>
      <c r="B43" s="79"/>
      <c r="C43" s="78"/>
      <c r="D43" s="78"/>
      <c r="E43" s="78"/>
      <c r="F43" s="78"/>
      <c r="G43" s="78"/>
      <c r="H43" s="78"/>
      <c r="I43" s="78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1"/>
    </row>
    <row r="44" spans="1:22" ht="10.5">
      <c r="A44" s="78"/>
      <c r="B44" s="79"/>
      <c r="C44" s="78"/>
      <c r="D44" s="78"/>
      <c r="E44" s="78"/>
      <c r="F44" s="78"/>
      <c r="G44" s="78"/>
      <c r="H44" s="78"/>
      <c r="I44" s="78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</row>
    <row r="45" spans="1:22" ht="10.5">
      <c r="A45" s="78"/>
      <c r="B45" s="79"/>
      <c r="C45" s="78"/>
      <c r="D45" s="78"/>
      <c r="E45" s="78"/>
      <c r="F45" s="78"/>
      <c r="G45" s="78"/>
      <c r="H45" s="78"/>
      <c r="I45" s="78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1"/>
    </row>
    <row r="46" spans="1:22" ht="10.5">
      <c r="A46" s="78"/>
      <c r="B46" s="79"/>
      <c r="C46" s="78"/>
      <c r="D46" s="78"/>
      <c r="E46" s="78"/>
      <c r="F46" s="78"/>
      <c r="G46" s="78"/>
      <c r="H46" s="78"/>
      <c r="I46" s="78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1"/>
    </row>
    <row r="47" spans="1:22" ht="10.5">
      <c r="A47" s="78"/>
      <c r="B47" s="79"/>
      <c r="C47" s="78"/>
      <c r="D47" s="78"/>
      <c r="E47" s="78"/>
      <c r="F47" s="78"/>
      <c r="G47" s="78"/>
      <c r="H47" s="78"/>
      <c r="I47" s="7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</row>
    <row r="48" spans="1:22" ht="10.5">
      <c r="A48" s="78"/>
      <c r="B48" s="79"/>
      <c r="C48" s="78"/>
      <c r="D48" s="78"/>
      <c r="E48" s="78"/>
      <c r="F48" s="78"/>
      <c r="G48" s="78"/>
      <c r="H48" s="78"/>
      <c r="I48" s="78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1"/>
    </row>
    <row r="49" spans="1:22" ht="10.5">
      <c r="A49" s="78"/>
      <c r="B49" s="79"/>
      <c r="C49" s="78"/>
      <c r="D49" s="78"/>
      <c r="E49" s="78"/>
      <c r="F49" s="78"/>
      <c r="G49" s="78"/>
      <c r="H49" s="78"/>
      <c r="I49" s="78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1"/>
    </row>
    <row r="50" spans="1:22" ht="10.5">
      <c r="A50" s="78"/>
      <c r="B50" s="79"/>
      <c r="C50" s="78"/>
      <c r="D50" s="78"/>
      <c r="E50" s="78"/>
      <c r="F50" s="78"/>
      <c r="G50" s="78"/>
      <c r="H50" s="78"/>
      <c r="I50" s="78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/>
    </row>
    <row r="51" spans="1:22" ht="10.5">
      <c r="A51" s="78"/>
      <c r="B51" s="79"/>
      <c r="C51" s="78"/>
      <c r="D51" s="78"/>
      <c r="E51" s="78"/>
      <c r="F51" s="78"/>
      <c r="G51" s="78"/>
      <c r="H51" s="78"/>
      <c r="I51" s="78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/>
    </row>
    <row r="52" spans="1:22" ht="10.5">
      <c r="A52" s="78"/>
      <c r="B52" s="79"/>
      <c r="C52" s="78"/>
      <c r="D52" s="78"/>
      <c r="E52" s="78"/>
      <c r="F52" s="78"/>
      <c r="G52" s="78"/>
      <c r="H52" s="78"/>
      <c r="I52" s="78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/>
    </row>
    <row r="53" spans="1:22" ht="10.5">
      <c r="A53" s="78"/>
      <c r="B53" s="79"/>
      <c r="C53" s="78"/>
      <c r="D53" s="78"/>
      <c r="E53" s="78"/>
      <c r="F53" s="78"/>
      <c r="G53" s="78"/>
      <c r="H53" s="78"/>
      <c r="I53" s="78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/>
    </row>
    <row r="54" spans="1:22" ht="10.5">
      <c r="A54" s="78"/>
      <c r="B54" s="79"/>
      <c r="C54" s="78"/>
      <c r="D54" s="78"/>
      <c r="E54" s="78"/>
      <c r="F54" s="78"/>
      <c r="G54" s="78"/>
      <c r="H54" s="78"/>
      <c r="I54" s="78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1"/>
    </row>
  </sheetData>
  <sheetProtection/>
  <mergeCells count="24">
    <mergeCell ref="T8:U8"/>
    <mergeCell ref="M7:O7"/>
    <mergeCell ref="M8:M9"/>
    <mergeCell ref="N8:O8"/>
    <mergeCell ref="Q1:V1"/>
    <mergeCell ref="D7:F7"/>
    <mergeCell ref="G7:I7"/>
    <mergeCell ref="D8:D9"/>
    <mergeCell ref="E8:F8"/>
    <mergeCell ref="G8:G9"/>
    <mergeCell ref="H8:I8"/>
    <mergeCell ref="V8:V9"/>
    <mergeCell ref="Q8:R8"/>
    <mergeCell ref="S8:S9"/>
    <mergeCell ref="B7:B9"/>
    <mergeCell ref="A7:A9"/>
    <mergeCell ref="A4:U4"/>
    <mergeCell ref="J7:L7"/>
    <mergeCell ref="P7:R7"/>
    <mergeCell ref="S7:U7"/>
    <mergeCell ref="J8:J9"/>
    <mergeCell ref="K8:L8"/>
    <mergeCell ref="P8:P9"/>
    <mergeCell ref="C7:C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E621"/>
  <sheetViews>
    <sheetView tabSelected="1" zoomScale="98" zoomScaleNormal="98" zoomScalePageLayoutView="0" workbookViewId="0" topLeftCell="D1">
      <selection activeCell="B5" sqref="B5:Z5"/>
    </sheetView>
  </sheetViews>
  <sheetFormatPr defaultColWidth="9.140625" defaultRowHeight="12"/>
  <cols>
    <col min="1" max="1" width="4.28125" style="0" customWidth="1"/>
    <col min="2" max="4" width="8.8515625" style="2" customWidth="1"/>
    <col min="5" max="5" width="8.8515625" style="4" customWidth="1"/>
    <col min="6" max="6" width="43.28125" style="8" customWidth="1"/>
    <col min="7" max="7" width="9.7109375" style="339" customWidth="1"/>
    <col min="8" max="10" width="13.00390625" style="4" customWidth="1"/>
    <col min="11" max="12" width="14.421875" style="4" customWidth="1"/>
    <col min="13" max="13" width="15.7109375" style="4" customWidth="1"/>
    <col min="14" max="14" width="14.421875" style="1" customWidth="1"/>
    <col min="15" max="15" width="13.28125" style="1" customWidth="1"/>
    <col min="16" max="16" width="14.28125" style="1" customWidth="1"/>
    <col min="17" max="17" width="13.8515625" style="1" customWidth="1"/>
    <col min="18" max="18" width="15.00390625" style="1" customWidth="1"/>
    <col min="19" max="19" width="14.7109375" style="1" customWidth="1"/>
    <col min="20" max="20" width="13.28125" style="1" customWidth="1"/>
    <col min="21" max="21" width="12.8515625" style="1" customWidth="1"/>
    <col min="22" max="22" width="13.00390625" style="1" customWidth="1"/>
    <col min="23" max="23" width="12.421875" style="1" customWidth="1"/>
    <col min="24" max="24" width="13.00390625" style="1" customWidth="1"/>
    <col min="25" max="25" width="12.421875" style="1" customWidth="1"/>
    <col min="26" max="26" width="23.140625" style="0" customWidth="1"/>
  </cols>
  <sheetData>
    <row r="1" ht="9" customHeight="1"/>
    <row r="2" spans="16:27" ht="37.5" customHeight="1">
      <c r="P2" s="4"/>
      <c r="Q2" s="4"/>
      <c r="R2" s="4"/>
      <c r="S2" s="4"/>
      <c r="V2" s="4"/>
      <c r="W2" s="372" t="s">
        <v>791</v>
      </c>
      <c r="X2" s="408"/>
      <c r="Y2" s="408"/>
      <c r="Z2" s="408"/>
      <c r="AA2" s="25"/>
    </row>
    <row r="3" spans="16:27" ht="16.5" customHeight="1">
      <c r="P3" s="4"/>
      <c r="Q3" s="4"/>
      <c r="R3" s="4"/>
      <c r="S3" s="4"/>
      <c r="V3" s="4"/>
      <c r="W3" s="46"/>
      <c r="X3" s="47"/>
      <c r="Y3" s="47"/>
      <c r="Z3" s="47"/>
      <c r="AA3" s="25"/>
    </row>
    <row r="4" spans="14:25" ht="16.5" customHeight="1"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6" ht="36" customHeight="1">
      <c r="B5" s="411" t="s">
        <v>772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2:26" ht="19.5" customHeight="1">
      <c r="B6" s="49"/>
      <c r="C6" s="49"/>
      <c r="D6" s="49"/>
      <c r="E6" s="49"/>
      <c r="F6" s="49"/>
      <c r="G6" s="340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2:26" ht="21" customHeight="1" thickBot="1">
      <c r="B7" s="15"/>
      <c r="C7" s="15"/>
      <c r="D7" s="15"/>
      <c r="E7" s="19"/>
      <c r="F7" s="22"/>
      <c r="G7" s="341"/>
      <c r="H7" s="19"/>
      <c r="I7" s="19"/>
      <c r="J7" s="19"/>
      <c r="K7" s="19"/>
      <c r="L7" s="19"/>
      <c r="M7" s="1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Z7" s="18" t="s">
        <v>0</v>
      </c>
    </row>
    <row r="8" spans="2:26" s="218" customFormat="1" ht="47.25" customHeight="1">
      <c r="B8" s="404" t="s">
        <v>1</v>
      </c>
      <c r="C8" s="406" t="s">
        <v>188</v>
      </c>
      <c r="D8" s="406" t="s">
        <v>189</v>
      </c>
      <c r="E8" s="406" t="s">
        <v>190</v>
      </c>
      <c r="F8" s="401" t="s">
        <v>592</v>
      </c>
      <c r="G8" s="401" t="s">
        <v>792</v>
      </c>
      <c r="H8" s="400" t="s">
        <v>726</v>
      </c>
      <c r="I8" s="400"/>
      <c r="J8" s="400"/>
      <c r="K8" s="400" t="s">
        <v>727</v>
      </c>
      <c r="L8" s="400"/>
      <c r="M8" s="400"/>
      <c r="N8" s="400" t="s">
        <v>184</v>
      </c>
      <c r="O8" s="400"/>
      <c r="P8" s="400"/>
      <c r="Q8" s="401" t="s">
        <v>728</v>
      </c>
      <c r="R8" s="401"/>
      <c r="S8" s="401"/>
      <c r="T8" s="400" t="s">
        <v>185</v>
      </c>
      <c r="U8" s="400"/>
      <c r="V8" s="400"/>
      <c r="W8" s="400" t="s">
        <v>186</v>
      </c>
      <c r="X8" s="400"/>
      <c r="Y8" s="400"/>
      <c r="Z8" s="217" t="s">
        <v>729</v>
      </c>
    </row>
    <row r="9" spans="2:26" s="218" customFormat="1" ht="18.75" customHeight="1">
      <c r="B9" s="405"/>
      <c r="C9" s="407"/>
      <c r="D9" s="407"/>
      <c r="E9" s="407"/>
      <c r="F9" s="403"/>
      <c r="G9" s="402"/>
      <c r="H9" s="399" t="s">
        <v>4</v>
      </c>
      <c r="I9" s="399" t="s">
        <v>5</v>
      </c>
      <c r="J9" s="399"/>
      <c r="K9" s="399" t="s">
        <v>4</v>
      </c>
      <c r="L9" s="399" t="s">
        <v>5</v>
      </c>
      <c r="M9" s="399"/>
      <c r="N9" s="399" t="s">
        <v>4</v>
      </c>
      <c r="O9" s="399" t="s">
        <v>5</v>
      </c>
      <c r="P9" s="399"/>
      <c r="Q9" s="399" t="s">
        <v>4</v>
      </c>
      <c r="R9" s="399" t="s">
        <v>5</v>
      </c>
      <c r="S9" s="399"/>
      <c r="T9" s="399" t="s">
        <v>4</v>
      </c>
      <c r="U9" s="399" t="s">
        <v>5</v>
      </c>
      <c r="V9" s="399"/>
      <c r="W9" s="399" t="s">
        <v>4</v>
      </c>
      <c r="X9" s="399" t="s">
        <v>5</v>
      </c>
      <c r="Y9" s="399"/>
      <c r="Z9" s="409" t="s">
        <v>730</v>
      </c>
    </row>
    <row r="10" spans="2:26" s="218" customFormat="1" ht="72.75" customHeight="1">
      <c r="B10" s="405"/>
      <c r="C10" s="407"/>
      <c r="D10" s="407"/>
      <c r="E10" s="407"/>
      <c r="F10" s="403"/>
      <c r="G10" s="402"/>
      <c r="H10" s="399"/>
      <c r="I10" s="223" t="s">
        <v>6</v>
      </c>
      <c r="J10" s="223" t="s">
        <v>7</v>
      </c>
      <c r="K10" s="399"/>
      <c r="L10" s="223" t="s">
        <v>6</v>
      </c>
      <c r="M10" s="223" t="s">
        <v>7</v>
      </c>
      <c r="N10" s="399"/>
      <c r="O10" s="223" t="s">
        <v>6</v>
      </c>
      <c r="P10" s="223" t="s">
        <v>7</v>
      </c>
      <c r="Q10" s="399"/>
      <c r="R10" s="223" t="s">
        <v>6</v>
      </c>
      <c r="S10" s="223" t="s">
        <v>7</v>
      </c>
      <c r="T10" s="399"/>
      <c r="U10" s="223" t="s">
        <v>6</v>
      </c>
      <c r="V10" s="223" t="s">
        <v>7</v>
      </c>
      <c r="W10" s="399"/>
      <c r="X10" s="223" t="s">
        <v>6</v>
      </c>
      <c r="Y10" s="223" t="s">
        <v>7</v>
      </c>
      <c r="Z10" s="409"/>
    </row>
    <row r="11" spans="2:26" s="218" customFormat="1" ht="12.75" customHeight="1">
      <c r="B11" s="224">
        <v>1</v>
      </c>
      <c r="C11" s="225">
        <v>2</v>
      </c>
      <c r="D11" s="225">
        <v>3</v>
      </c>
      <c r="E11" s="225">
        <v>4</v>
      </c>
      <c r="F11" s="225">
        <v>5</v>
      </c>
      <c r="G11" s="342">
        <v>6</v>
      </c>
      <c r="H11" s="225">
        <v>7</v>
      </c>
      <c r="I11" s="225">
        <v>8</v>
      </c>
      <c r="J11" s="225">
        <v>9</v>
      </c>
      <c r="K11" s="225">
        <v>10</v>
      </c>
      <c r="L11" s="225">
        <v>11</v>
      </c>
      <c r="M11" s="225">
        <v>12</v>
      </c>
      <c r="N11" s="225">
        <v>13</v>
      </c>
      <c r="O11" s="225">
        <v>14</v>
      </c>
      <c r="P11" s="225">
        <v>15</v>
      </c>
      <c r="Q11" s="225">
        <v>16</v>
      </c>
      <c r="R11" s="225">
        <v>17</v>
      </c>
      <c r="S11" s="225">
        <v>18</v>
      </c>
      <c r="T11" s="225">
        <v>19</v>
      </c>
      <c r="U11" s="225">
        <v>20</v>
      </c>
      <c r="V11" s="225">
        <v>21</v>
      </c>
      <c r="W11" s="225">
        <v>22</v>
      </c>
      <c r="X11" s="225">
        <v>23</v>
      </c>
      <c r="Y11" s="225">
        <v>24</v>
      </c>
      <c r="Z11" s="226">
        <v>22</v>
      </c>
    </row>
    <row r="12" spans="2:26" s="233" customFormat="1" ht="21" customHeight="1">
      <c r="B12" s="227" t="s">
        <v>10</v>
      </c>
      <c r="C12" s="222" t="s">
        <v>10</v>
      </c>
      <c r="D12" s="222" t="s">
        <v>10</v>
      </c>
      <c r="E12" s="222" t="s">
        <v>10</v>
      </c>
      <c r="F12" s="228" t="s">
        <v>192</v>
      </c>
      <c r="G12" s="343"/>
      <c r="H12" s="309">
        <v>494872.7</v>
      </c>
      <c r="I12" s="310">
        <v>376050.1</v>
      </c>
      <c r="J12" s="310">
        <v>202760</v>
      </c>
      <c r="K12" s="311">
        <v>479188.6</v>
      </c>
      <c r="L12" s="311">
        <v>429703.5</v>
      </c>
      <c r="M12" s="311">
        <v>131947.1</v>
      </c>
      <c r="N12" s="312"/>
      <c r="O12" s="312">
        <v>462427.5</v>
      </c>
      <c r="P12" s="312">
        <v>258500</v>
      </c>
      <c r="Q12" s="312">
        <f>SUM(N12-K12)</f>
        <v>-479188.6</v>
      </c>
      <c r="R12" s="312">
        <f>SUM(O12-L12)</f>
        <v>32724</v>
      </c>
      <c r="S12" s="312">
        <v>0</v>
      </c>
      <c r="T12" s="312"/>
      <c r="U12" s="312"/>
      <c r="V12" s="312"/>
      <c r="W12" s="312"/>
      <c r="X12" s="312">
        <v>510275</v>
      </c>
      <c r="Y12" s="312"/>
      <c r="Z12" s="232"/>
    </row>
    <row r="13" spans="2:26" s="233" customFormat="1" ht="30.75" customHeight="1">
      <c r="B13" s="227" t="s">
        <v>193</v>
      </c>
      <c r="C13" s="222" t="s">
        <v>194</v>
      </c>
      <c r="D13" s="222" t="s">
        <v>195</v>
      </c>
      <c r="E13" s="222" t="s">
        <v>195</v>
      </c>
      <c r="F13" s="228" t="s">
        <v>196</v>
      </c>
      <c r="G13" s="343"/>
      <c r="H13" s="230">
        <v>88466.9</v>
      </c>
      <c r="I13" s="230">
        <v>87470.4</v>
      </c>
      <c r="J13" s="230">
        <v>996.5</v>
      </c>
      <c r="K13" s="229">
        <v>117846</v>
      </c>
      <c r="L13" s="229">
        <v>115846</v>
      </c>
      <c r="M13" s="229">
        <v>2000</v>
      </c>
      <c r="N13" s="312">
        <v>136315</v>
      </c>
      <c r="O13" s="312">
        <v>131315</v>
      </c>
      <c r="P13" s="312">
        <v>5000</v>
      </c>
      <c r="Q13" s="312">
        <f>SUM(N13-K13)</f>
        <v>18469</v>
      </c>
      <c r="R13" s="312">
        <f>SUM(O13-L13)</f>
        <v>15469</v>
      </c>
      <c r="S13" s="312">
        <f>SUM(P13-M13)</f>
        <v>3000</v>
      </c>
      <c r="T13" s="312">
        <v>146710</v>
      </c>
      <c r="U13" s="312">
        <v>143710</v>
      </c>
      <c r="V13" s="312">
        <v>3000</v>
      </c>
      <c r="W13" s="312">
        <v>157195</v>
      </c>
      <c r="X13" s="312">
        <v>157195</v>
      </c>
      <c r="Y13" s="312">
        <v>0</v>
      </c>
      <c r="Z13" s="232"/>
    </row>
    <row r="14" spans="2:26" s="218" customFormat="1" ht="12.75" customHeight="1">
      <c r="B14" s="234"/>
      <c r="C14" s="235"/>
      <c r="D14" s="235"/>
      <c r="E14" s="236"/>
      <c r="F14" s="237" t="s">
        <v>5</v>
      </c>
      <c r="G14" s="338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2"/>
    </row>
    <row r="15" spans="2:26" s="233" customFormat="1" ht="66.75" customHeight="1">
      <c r="B15" s="227" t="s">
        <v>197</v>
      </c>
      <c r="C15" s="222" t="s">
        <v>194</v>
      </c>
      <c r="D15" s="222" t="s">
        <v>198</v>
      </c>
      <c r="E15" s="222" t="s">
        <v>195</v>
      </c>
      <c r="F15" s="238" t="s">
        <v>199</v>
      </c>
      <c r="G15" s="238"/>
      <c r="H15" s="312">
        <v>84083.3</v>
      </c>
      <c r="I15" s="312">
        <v>83086.8</v>
      </c>
      <c r="J15" s="313">
        <v>996.5</v>
      </c>
      <c r="K15" s="314">
        <v>113846</v>
      </c>
      <c r="L15" s="314">
        <v>111846</v>
      </c>
      <c r="M15" s="314">
        <v>2000</v>
      </c>
      <c r="N15" s="312">
        <v>127045</v>
      </c>
      <c r="O15" s="312">
        <v>125045</v>
      </c>
      <c r="P15" s="312">
        <v>5000</v>
      </c>
      <c r="Q15" s="312">
        <f>SUM(N15-K15)</f>
        <v>13199</v>
      </c>
      <c r="R15" s="312">
        <f>SUM(O15-L15)</f>
        <v>13199</v>
      </c>
      <c r="S15" s="312">
        <f>SUM(P15-M15)</f>
        <v>3000</v>
      </c>
      <c r="T15" s="312">
        <v>140780</v>
      </c>
      <c r="U15" s="312">
        <v>137780</v>
      </c>
      <c r="V15" s="312">
        <v>3000</v>
      </c>
      <c r="W15" s="312">
        <v>150945</v>
      </c>
      <c r="X15" s="312">
        <v>150945</v>
      </c>
      <c r="Y15" s="312">
        <v>0</v>
      </c>
      <c r="Z15" s="232"/>
    </row>
    <row r="16" spans="2:26" s="218" customFormat="1" ht="12.75" customHeight="1">
      <c r="B16" s="234"/>
      <c r="C16" s="235"/>
      <c r="D16" s="235"/>
      <c r="E16" s="236"/>
      <c r="F16" s="237" t="s">
        <v>200</v>
      </c>
      <c r="G16" s="338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2"/>
    </row>
    <row r="17" spans="2:26" s="233" customFormat="1" ht="30" customHeight="1">
      <c r="B17" s="227" t="s">
        <v>201</v>
      </c>
      <c r="C17" s="222" t="s">
        <v>194</v>
      </c>
      <c r="D17" s="222" t="s">
        <v>198</v>
      </c>
      <c r="E17" s="222" t="s">
        <v>198</v>
      </c>
      <c r="F17" s="241" t="s">
        <v>202</v>
      </c>
      <c r="G17" s="338"/>
      <c r="H17" s="308">
        <v>84083.3</v>
      </c>
      <c r="I17" s="308">
        <v>83086.8</v>
      </c>
      <c r="J17" s="315">
        <v>996.5</v>
      </c>
      <c r="K17" s="316">
        <v>113846</v>
      </c>
      <c r="L17" s="316">
        <v>111846</v>
      </c>
      <c r="M17" s="316">
        <v>2000</v>
      </c>
      <c r="N17" s="308">
        <v>127045</v>
      </c>
      <c r="O17" s="308">
        <v>125045</v>
      </c>
      <c r="P17" s="231">
        <v>5000</v>
      </c>
      <c r="Q17" s="231">
        <f>SUM(N17-K17)</f>
        <v>13199</v>
      </c>
      <c r="R17" s="231">
        <f>SUM(O17-L17)</f>
        <v>13199</v>
      </c>
      <c r="S17" s="231">
        <f>SUM(P17-M17)</f>
        <v>3000</v>
      </c>
      <c r="T17" s="231">
        <v>140480</v>
      </c>
      <c r="U17" s="231">
        <v>137480</v>
      </c>
      <c r="V17" s="231">
        <v>3000</v>
      </c>
      <c r="W17" s="231">
        <v>150945</v>
      </c>
      <c r="X17" s="231">
        <v>150945</v>
      </c>
      <c r="Y17" s="231">
        <v>0</v>
      </c>
      <c r="Z17" s="232"/>
    </row>
    <row r="18" spans="2:26" s="218" customFormat="1" ht="18.75" customHeight="1">
      <c r="B18" s="234"/>
      <c r="C18" s="235"/>
      <c r="D18" s="235"/>
      <c r="E18" s="236"/>
      <c r="F18" s="237" t="s">
        <v>5</v>
      </c>
      <c r="G18" s="338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</row>
    <row r="19" spans="2:26" s="233" customFormat="1" ht="27.75" customHeight="1">
      <c r="B19" s="219"/>
      <c r="C19" s="220"/>
      <c r="D19" s="220"/>
      <c r="E19" s="221"/>
      <c r="F19" s="238" t="s">
        <v>593</v>
      </c>
      <c r="G19" s="344"/>
      <c r="H19" s="242"/>
      <c r="I19" s="242"/>
      <c r="J19" s="242"/>
      <c r="K19" s="242"/>
      <c r="L19" s="242"/>
      <c r="M19" s="242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</row>
    <row r="20" spans="2:26" s="218" customFormat="1" ht="32.25" customHeight="1">
      <c r="B20" s="234"/>
      <c r="C20" s="235"/>
      <c r="D20" s="235"/>
      <c r="E20" s="236"/>
      <c r="F20" s="237" t="s">
        <v>381</v>
      </c>
      <c r="G20" s="336" t="s">
        <v>380</v>
      </c>
      <c r="H20" s="240">
        <v>59117.3</v>
      </c>
      <c r="I20" s="240">
        <v>59117.3</v>
      </c>
      <c r="J20" s="243">
        <v>0</v>
      </c>
      <c r="K20" s="243">
        <v>75090</v>
      </c>
      <c r="L20" s="243">
        <f aca="true" t="shared" si="0" ref="L20:L49">SUM(K20)</f>
        <v>75090</v>
      </c>
      <c r="M20" s="243">
        <v>0</v>
      </c>
      <c r="N20" s="231">
        <v>82600</v>
      </c>
      <c r="O20" s="231">
        <v>82600</v>
      </c>
      <c r="P20" s="231">
        <v>0</v>
      </c>
      <c r="Q20" s="231">
        <f aca="true" t="shared" si="1" ref="Q20:Q56">SUM(N20-K20)</f>
        <v>7510</v>
      </c>
      <c r="R20" s="231">
        <f aca="true" t="shared" si="2" ref="R20:R56">SUM(O20-L20)</f>
        <v>7510</v>
      </c>
      <c r="S20" s="231">
        <v>0</v>
      </c>
      <c r="T20" s="231">
        <v>90860</v>
      </c>
      <c r="U20" s="231">
        <f>SUM(T20)</f>
        <v>90860</v>
      </c>
      <c r="V20" s="231">
        <v>0</v>
      </c>
      <c r="W20" s="231">
        <v>100000</v>
      </c>
      <c r="X20" s="231">
        <v>100000</v>
      </c>
      <c r="Y20" s="231">
        <v>0</v>
      </c>
      <c r="Z20" s="232"/>
    </row>
    <row r="21" spans="2:26" s="218" customFormat="1" ht="27" customHeight="1">
      <c r="B21" s="234"/>
      <c r="C21" s="235"/>
      <c r="D21" s="235"/>
      <c r="E21" s="236"/>
      <c r="F21" s="237" t="s">
        <v>383</v>
      </c>
      <c r="G21" s="336" t="s">
        <v>382</v>
      </c>
      <c r="H21" s="240">
        <v>11504.8</v>
      </c>
      <c r="I21" s="240">
        <v>11504.8</v>
      </c>
      <c r="J21" s="243">
        <v>0</v>
      </c>
      <c r="K21" s="243">
        <v>23296</v>
      </c>
      <c r="L21" s="243">
        <f t="shared" si="0"/>
        <v>23296</v>
      </c>
      <c r="M21" s="243">
        <v>0</v>
      </c>
      <c r="N21" s="231">
        <v>27000</v>
      </c>
      <c r="O21" s="231">
        <v>27000</v>
      </c>
      <c r="P21" s="231">
        <v>0</v>
      </c>
      <c r="Q21" s="231">
        <f t="shared" si="1"/>
        <v>3704</v>
      </c>
      <c r="R21" s="231">
        <f t="shared" si="2"/>
        <v>3704</v>
      </c>
      <c r="S21" s="231">
        <v>0</v>
      </c>
      <c r="T21" s="231">
        <v>30500</v>
      </c>
      <c r="U21" s="231">
        <f>SUM(T21)</f>
        <v>30500</v>
      </c>
      <c r="V21" s="231">
        <v>0</v>
      </c>
      <c r="W21" s="231">
        <v>32625</v>
      </c>
      <c r="X21" s="231">
        <v>32625</v>
      </c>
      <c r="Y21" s="231">
        <v>0</v>
      </c>
      <c r="Z21" s="232"/>
    </row>
    <row r="22" spans="2:26" s="218" customFormat="1" ht="27" customHeight="1">
      <c r="B22" s="234"/>
      <c r="C22" s="235"/>
      <c r="D22" s="235"/>
      <c r="E22" s="236"/>
      <c r="F22" s="244" t="s">
        <v>742</v>
      </c>
      <c r="G22" s="336">
        <v>4115</v>
      </c>
      <c r="H22" s="240">
        <v>1381.9</v>
      </c>
      <c r="I22" s="240">
        <v>1381.9</v>
      </c>
      <c r="J22" s="243">
        <v>0</v>
      </c>
      <c r="K22" s="243">
        <v>0</v>
      </c>
      <c r="L22" s="243">
        <f t="shared" si="0"/>
        <v>0</v>
      </c>
      <c r="M22" s="243">
        <v>0</v>
      </c>
      <c r="N22" s="231">
        <v>0</v>
      </c>
      <c r="O22" s="231">
        <v>0</v>
      </c>
      <c r="P22" s="231">
        <v>0</v>
      </c>
      <c r="Q22" s="231">
        <f t="shared" si="1"/>
        <v>0</v>
      </c>
      <c r="R22" s="231">
        <f t="shared" si="2"/>
        <v>0</v>
      </c>
      <c r="S22" s="231">
        <v>0</v>
      </c>
      <c r="T22" s="231">
        <v>0</v>
      </c>
      <c r="U22" s="231">
        <v>0</v>
      </c>
      <c r="V22" s="231">
        <v>0</v>
      </c>
      <c r="W22" s="231">
        <v>0</v>
      </c>
      <c r="X22" s="231">
        <v>0</v>
      </c>
      <c r="Y22" s="231">
        <v>0</v>
      </c>
      <c r="Z22" s="232"/>
    </row>
    <row r="23" spans="2:26" s="218" customFormat="1" ht="27" customHeight="1">
      <c r="B23" s="234"/>
      <c r="C23" s="235"/>
      <c r="D23" s="235"/>
      <c r="E23" s="236"/>
      <c r="F23" s="244" t="s">
        <v>744</v>
      </c>
      <c r="G23" s="336">
        <v>4211</v>
      </c>
      <c r="H23" s="240">
        <v>42.8</v>
      </c>
      <c r="I23" s="240">
        <v>42.8</v>
      </c>
      <c r="J23" s="243">
        <v>0</v>
      </c>
      <c r="K23" s="243">
        <v>50</v>
      </c>
      <c r="L23" s="243">
        <f t="shared" si="0"/>
        <v>50</v>
      </c>
      <c r="M23" s="243">
        <v>0</v>
      </c>
      <c r="N23" s="231">
        <v>100</v>
      </c>
      <c r="O23" s="231">
        <v>100</v>
      </c>
      <c r="P23" s="231">
        <v>0</v>
      </c>
      <c r="Q23" s="231">
        <f t="shared" si="1"/>
        <v>50</v>
      </c>
      <c r="R23" s="231">
        <f t="shared" si="2"/>
        <v>50</v>
      </c>
      <c r="S23" s="231">
        <v>0</v>
      </c>
      <c r="T23" s="231">
        <v>150</v>
      </c>
      <c r="U23" s="231">
        <f aca="true" t="shared" si="3" ref="U23:U29">SUM(T23)</f>
        <v>150</v>
      </c>
      <c r="V23" s="231">
        <v>0</v>
      </c>
      <c r="W23" s="231">
        <v>150</v>
      </c>
      <c r="X23" s="231">
        <f>SUM(W23)</f>
        <v>150</v>
      </c>
      <c r="Y23" s="231">
        <v>0</v>
      </c>
      <c r="Z23" s="232"/>
    </row>
    <row r="24" spans="2:26" s="218" customFormat="1" ht="21" customHeight="1">
      <c r="B24" s="234"/>
      <c r="C24" s="235"/>
      <c r="D24" s="235"/>
      <c r="E24" s="236"/>
      <c r="F24" s="237" t="s">
        <v>389</v>
      </c>
      <c r="G24" s="336" t="s">
        <v>388</v>
      </c>
      <c r="H24" s="240">
        <v>2037.5</v>
      </c>
      <c r="I24" s="240">
        <v>2037.5</v>
      </c>
      <c r="J24" s="243">
        <v>0</v>
      </c>
      <c r="K24" s="243">
        <v>2500</v>
      </c>
      <c r="L24" s="243">
        <f t="shared" si="0"/>
        <v>2500</v>
      </c>
      <c r="M24" s="243">
        <v>0</v>
      </c>
      <c r="N24" s="231">
        <v>1700</v>
      </c>
      <c r="O24" s="231">
        <v>1700</v>
      </c>
      <c r="P24" s="231">
        <v>0</v>
      </c>
      <c r="Q24" s="231">
        <f t="shared" si="1"/>
        <v>-800</v>
      </c>
      <c r="R24" s="231">
        <f t="shared" si="2"/>
        <v>-800</v>
      </c>
      <c r="S24" s="231">
        <v>0</v>
      </c>
      <c r="T24" s="231">
        <v>1850</v>
      </c>
      <c r="U24" s="231">
        <f t="shared" si="3"/>
        <v>1850</v>
      </c>
      <c r="V24" s="231">
        <v>0</v>
      </c>
      <c r="W24" s="231">
        <v>1850</v>
      </c>
      <c r="X24" s="231">
        <v>1850</v>
      </c>
      <c r="Y24" s="231">
        <v>0</v>
      </c>
      <c r="Z24" s="232"/>
    </row>
    <row r="25" spans="2:26" s="218" customFormat="1" ht="21" customHeight="1">
      <c r="B25" s="234"/>
      <c r="C25" s="235"/>
      <c r="D25" s="235"/>
      <c r="E25" s="236"/>
      <c r="F25" s="237" t="s">
        <v>391</v>
      </c>
      <c r="G25" s="336" t="s">
        <v>390</v>
      </c>
      <c r="H25" s="240">
        <v>371.4</v>
      </c>
      <c r="I25" s="240">
        <v>371.4</v>
      </c>
      <c r="J25" s="243">
        <v>0</v>
      </c>
      <c r="K25" s="243">
        <v>200</v>
      </c>
      <c r="L25" s="243">
        <f t="shared" si="0"/>
        <v>200</v>
      </c>
      <c r="M25" s="243">
        <v>0</v>
      </c>
      <c r="N25" s="231">
        <v>800</v>
      </c>
      <c r="O25" s="231">
        <v>800</v>
      </c>
      <c r="P25" s="231">
        <v>0</v>
      </c>
      <c r="Q25" s="231">
        <f t="shared" si="1"/>
        <v>600</v>
      </c>
      <c r="R25" s="231">
        <f t="shared" si="2"/>
        <v>600</v>
      </c>
      <c r="S25" s="231">
        <v>0</v>
      </c>
      <c r="T25" s="231">
        <v>900</v>
      </c>
      <c r="U25" s="231">
        <f t="shared" si="3"/>
        <v>900</v>
      </c>
      <c r="V25" s="231">
        <v>0</v>
      </c>
      <c r="W25" s="231">
        <v>1100</v>
      </c>
      <c r="X25" s="231">
        <v>1100</v>
      </c>
      <c r="Y25" s="231">
        <v>0</v>
      </c>
      <c r="Z25" s="232"/>
    </row>
    <row r="26" spans="2:26" s="218" customFormat="1" ht="21" customHeight="1">
      <c r="B26" s="234"/>
      <c r="C26" s="235"/>
      <c r="D26" s="235"/>
      <c r="E26" s="236"/>
      <c r="F26" s="237" t="s">
        <v>393</v>
      </c>
      <c r="G26" s="336" t="s">
        <v>392</v>
      </c>
      <c r="H26" s="240">
        <v>2577.2</v>
      </c>
      <c r="I26" s="240">
        <v>2577.2</v>
      </c>
      <c r="J26" s="243">
        <v>0</v>
      </c>
      <c r="K26" s="243">
        <v>2535</v>
      </c>
      <c r="L26" s="243">
        <f t="shared" si="0"/>
        <v>2535</v>
      </c>
      <c r="M26" s="243">
        <v>0</v>
      </c>
      <c r="N26" s="231">
        <v>2800</v>
      </c>
      <c r="O26" s="231">
        <v>2800</v>
      </c>
      <c r="P26" s="231">
        <v>0</v>
      </c>
      <c r="Q26" s="231">
        <f t="shared" si="1"/>
        <v>265</v>
      </c>
      <c r="R26" s="231">
        <f t="shared" si="2"/>
        <v>265</v>
      </c>
      <c r="S26" s="231">
        <v>0</v>
      </c>
      <c r="T26" s="231">
        <v>3000</v>
      </c>
      <c r="U26" s="231">
        <f t="shared" si="3"/>
        <v>3000</v>
      </c>
      <c r="V26" s="231">
        <v>0</v>
      </c>
      <c r="W26" s="231">
        <v>3100</v>
      </c>
      <c r="X26" s="231">
        <v>3100</v>
      </c>
      <c r="Y26" s="231">
        <v>0</v>
      </c>
      <c r="Z26" s="232"/>
    </row>
    <row r="27" spans="2:26" s="218" customFormat="1" ht="21" customHeight="1">
      <c r="B27" s="234"/>
      <c r="C27" s="235"/>
      <c r="D27" s="235"/>
      <c r="E27" s="236"/>
      <c r="F27" s="237" t="s">
        <v>395</v>
      </c>
      <c r="G27" s="336" t="s">
        <v>394</v>
      </c>
      <c r="H27" s="243">
        <v>46</v>
      </c>
      <c r="I27" s="243">
        <v>46</v>
      </c>
      <c r="J27" s="243">
        <v>0</v>
      </c>
      <c r="K27" s="243">
        <v>50</v>
      </c>
      <c r="L27" s="243">
        <f t="shared" si="0"/>
        <v>50</v>
      </c>
      <c r="M27" s="243">
        <v>0</v>
      </c>
      <c r="N27" s="231">
        <v>100</v>
      </c>
      <c r="O27" s="231">
        <v>100</v>
      </c>
      <c r="P27" s="231">
        <v>0</v>
      </c>
      <c r="Q27" s="231">
        <f t="shared" si="1"/>
        <v>50</v>
      </c>
      <c r="R27" s="231">
        <f t="shared" si="2"/>
        <v>50</v>
      </c>
      <c r="S27" s="231">
        <v>0</v>
      </c>
      <c r="T27" s="231">
        <v>100</v>
      </c>
      <c r="U27" s="231">
        <f t="shared" si="3"/>
        <v>100</v>
      </c>
      <c r="V27" s="231">
        <v>0</v>
      </c>
      <c r="W27" s="231">
        <v>100</v>
      </c>
      <c r="X27" s="231">
        <v>100</v>
      </c>
      <c r="Y27" s="231">
        <v>0</v>
      </c>
      <c r="Z27" s="232"/>
    </row>
    <row r="28" spans="2:26" s="218" customFormat="1" ht="30" customHeight="1">
      <c r="B28" s="234"/>
      <c r="C28" s="235"/>
      <c r="D28" s="235"/>
      <c r="E28" s="236"/>
      <c r="F28" s="237" t="s">
        <v>397</v>
      </c>
      <c r="G28" s="336" t="s">
        <v>396</v>
      </c>
      <c r="H28" s="243">
        <v>0</v>
      </c>
      <c r="I28" s="243">
        <v>0</v>
      </c>
      <c r="J28" s="243">
        <v>0</v>
      </c>
      <c r="K28" s="243">
        <v>0</v>
      </c>
      <c r="L28" s="243">
        <f t="shared" si="0"/>
        <v>0</v>
      </c>
      <c r="M28" s="243">
        <v>0</v>
      </c>
      <c r="N28" s="231">
        <v>0</v>
      </c>
      <c r="O28" s="231">
        <v>0</v>
      </c>
      <c r="P28" s="231">
        <v>0</v>
      </c>
      <c r="Q28" s="231">
        <f t="shared" si="1"/>
        <v>0</v>
      </c>
      <c r="R28" s="231">
        <f t="shared" si="2"/>
        <v>0</v>
      </c>
      <c r="S28" s="231">
        <v>0</v>
      </c>
      <c r="T28" s="231">
        <v>0</v>
      </c>
      <c r="U28" s="231">
        <f t="shared" si="3"/>
        <v>0</v>
      </c>
      <c r="V28" s="231">
        <v>0</v>
      </c>
      <c r="W28" s="231">
        <v>0</v>
      </c>
      <c r="X28" s="231">
        <f>SUM(W28)</f>
        <v>0</v>
      </c>
      <c r="Y28" s="231">
        <v>0</v>
      </c>
      <c r="Z28" s="232"/>
    </row>
    <row r="29" spans="2:26" s="218" customFormat="1" ht="21" customHeight="1">
      <c r="B29" s="234"/>
      <c r="C29" s="235"/>
      <c r="D29" s="235"/>
      <c r="E29" s="236"/>
      <c r="F29" s="237" t="s">
        <v>401</v>
      </c>
      <c r="G29" s="336" t="s">
        <v>400</v>
      </c>
      <c r="H29" s="243">
        <v>99</v>
      </c>
      <c r="I29" s="243">
        <v>99</v>
      </c>
      <c r="J29" s="243">
        <v>0</v>
      </c>
      <c r="K29" s="243">
        <v>150</v>
      </c>
      <c r="L29" s="243">
        <f t="shared" si="0"/>
        <v>150</v>
      </c>
      <c r="M29" s="243">
        <v>0</v>
      </c>
      <c r="N29" s="231">
        <v>200</v>
      </c>
      <c r="O29" s="231">
        <v>200</v>
      </c>
      <c r="P29" s="231">
        <v>0</v>
      </c>
      <c r="Q29" s="231">
        <f t="shared" si="1"/>
        <v>50</v>
      </c>
      <c r="R29" s="231">
        <f t="shared" si="2"/>
        <v>50</v>
      </c>
      <c r="S29" s="231">
        <v>0</v>
      </c>
      <c r="T29" s="231">
        <v>250</v>
      </c>
      <c r="U29" s="231">
        <f t="shared" si="3"/>
        <v>250</v>
      </c>
      <c r="V29" s="231">
        <v>0</v>
      </c>
      <c r="W29" s="231">
        <v>300</v>
      </c>
      <c r="X29" s="231">
        <v>300</v>
      </c>
      <c r="Y29" s="231">
        <v>0</v>
      </c>
      <c r="Z29" s="232"/>
    </row>
    <row r="30" spans="2:26" s="218" customFormat="1" ht="32.25" customHeight="1">
      <c r="B30" s="234"/>
      <c r="C30" s="235"/>
      <c r="D30" s="235"/>
      <c r="E30" s="236"/>
      <c r="F30" s="237" t="s">
        <v>403</v>
      </c>
      <c r="G30" s="336" t="s">
        <v>402</v>
      </c>
      <c r="H30" s="243">
        <v>0</v>
      </c>
      <c r="I30" s="243">
        <v>0</v>
      </c>
      <c r="J30" s="243">
        <v>0</v>
      </c>
      <c r="K30" s="243">
        <v>0</v>
      </c>
      <c r="L30" s="243">
        <f t="shared" si="0"/>
        <v>0</v>
      </c>
      <c r="M30" s="243">
        <v>0</v>
      </c>
      <c r="N30" s="231">
        <v>0</v>
      </c>
      <c r="O30" s="231">
        <v>0</v>
      </c>
      <c r="P30" s="231">
        <v>0</v>
      </c>
      <c r="Q30" s="231">
        <f t="shared" si="1"/>
        <v>0</v>
      </c>
      <c r="R30" s="231">
        <f t="shared" si="2"/>
        <v>0</v>
      </c>
      <c r="S30" s="231">
        <v>0</v>
      </c>
      <c r="T30" s="231">
        <v>0</v>
      </c>
      <c r="U30" s="231">
        <v>0</v>
      </c>
      <c r="V30" s="231">
        <v>0</v>
      </c>
      <c r="W30" s="231">
        <v>0</v>
      </c>
      <c r="X30" s="231">
        <f>SUM(W30)</f>
        <v>0</v>
      </c>
      <c r="Y30" s="231">
        <v>0</v>
      </c>
      <c r="Z30" s="232"/>
    </row>
    <row r="31" spans="2:26" s="218" customFormat="1" ht="21" customHeight="1">
      <c r="B31" s="234"/>
      <c r="C31" s="235"/>
      <c r="D31" s="235"/>
      <c r="E31" s="236"/>
      <c r="F31" s="237" t="s">
        <v>407</v>
      </c>
      <c r="G31" s="336" t="s">
        <v>406</v>
      </c>
      <c r="H31" s="243">
        <v>0</v>
      </c>
      <c r="I31" s="243">
        <v>0</v>
      </c>
      <c r="J31" s="243">
        <v>0</v>
      </c>
      <c r="K31" s="243">
        <v>0</v>
      </c>
      <c r="L31" s="243">
        <f t="shared" si="0"/>
        <v>0</v>
      </c>
      <c r="M31" s="243">
        <v>0</v>
      </c>
      <c r="N31" s="231">
        <v>0</v>
      </c>
      <c r="O31" s="231">
        <v>0</v>
      </c>
      <c r="P31" s="231">
        <v>0</v>
      </c>
      <c r="Q31" s="231">
        <f t="shared" si="1"/>
        <v>0</v>
      </c>
      <c r="R31" s="231">
        <f t="shared" si="2"/>
        <v>0</v>
      </c>
      <c r="S31" s="231">
        <v>0</v>
      </c>
      <c r="T31" s="231">
        <v>0</v>
      </c>
      <c r="U31" s="231">
        <v>0</v>
      </c>
      <c r="V31" s="231">
        <f>SUM(U31)</f>
        <v>0</v>
      </c>
      <c r="W31" s="231">
        <v>0</v>
      </c>
      <c r="X31" s="231">
        <f>SUM(W31)</f>
        <v>0</v>
      </c>
      <c r="Y31" s="231">
        <v>0</v>
      </c>
      <c r="Z31" s="232"/>
    </row>
    <row r="32" spans="2:26" s="218" customFormat="1" ht="21" customHeight="1">
      <c r="B32" s="234"/>
      <c r="C32" s="235"/>
      <c r="D32" s="235"/>
      <c r="E32" s="236"/>
      <c r="F32" s="237" t="s">
        <v>409</v>
      </c>
      <c r="G32" s="336" t="s">
        <v>408</v>
      </c>
      <c r="H32" s="243">
        <v>170</v>
      </c>
      <c r="I32" s="243">
        <v>170</v>
      </c>
      <c r="J32" s="243">
        <v>0</v>
      </c>
      <c r="K32" s="243">
        <v>170</v>
      </c>
      <c r="L32" s="243">
        <f t="shared" si="0"/>
        <v>170</v>
      </c>
      <c r="M32" s="243">
        <v>0</v>
      </c>
      <c r="N32" s="231">
        <v>230</v>
      </c>
      <c r="O32" s="231">
        <v>230</v>
      </c>
      <c r="P32" s="231">
        <v>0</v>
      </c>
      <c r="Q32" s="231">
        <f t="shared" si="1"/>
        <v>60</v>
      </c>
      <c r="R32" s="231">
        <f t="shared" si="2"/>
        <v>60</v>
      </c>
      <c r="S32" s="231">
        <v>0</v>
      </c>
      <c r="T32" s="231">
        <v>250</v>
      </c>
      <c r="U32" s="231">
        <f aca="true" t="shared" si="4" ref="U32:U56">SUM(T32)</f>
        <v>250</v>
      </c>
      <c r="V32" s="231">
        <v>0</v>
      </c>
      <c r="W32" s="231">
        <v>300</v>
      </c>
      <c r="X32" s="231">
        <v>300</v>
      </c>
      <c r="Y32" s="231">
        <v>0</v>
      </c>
      <c r="Z32" s="232"/>
    </row>
    <row r="33" spans="2:26" s="218" customFormat="1" ht="30" customHeight="1">
      <c r="B33" s="234"/>
      <c r="C33" s="235"/>
      <c r="D33" s="235"/>
      <c r="E33" s="236"/>
      <c r="F33" s="237" t="s">
        <v>411</v>
      </c>
      <c r="G33" s="336" t="s">
        <v>410</v>
      </c>
      <c r="H33" s="243">
        <v>0</v>
      </c>
      <c r="I33" s="243">
        <v>0</v>
      </c>
      <c r="J33" s="243">
        <v>0</v>
      </c>
      <c r="K33" s="243">
        <v>200</v>
      </c>
      <c r="L33" s="243">
        <f t="shared" si="0"/>
        <v>200</v>
      </c>
      <c r="M33" s="243">
        <v>0</v>
      </c>
      <c r="N33" s="231">
        <v>300</v>
      </c>
      <c r="O33" s="231">
        <v>300</v>
      </c>
      <c r="P33" s="231">
        <v>0</v>
      </c>
      <c r="Q33" s="231">
        <f t="shared" si="1"/>
        <v>100</v>
      </c>
      <c r="R33" s="231">
        <f t="shared" si="2"/>
        <v>100</v>
      </c>
      <c r="S33" s="231">
        <v>0</v>
      </c>
      <c r="T33" s="231">
        <v>500</v>
      </c>
      <c r="U33" s="231">
        <v>500</v>
      </c>
      <c r="V33" s="231">
        <v>0</v>
      </c>
      <c r="W33" s="231">
        <v>700</v>
      </c>
      <c r="X33" s="231">
        <v>700</v>
      </c>
      <c r="Y33" s="231">
        <v>0</v>
      </c>
      <c r="Z33" s="232"/>
    </row>
    <row r="34" spans="2:26" s="218" customFormat="1" ht="21" customHeight="1">
      <c r="B34" s="234"/>
      <c r="C34" s="235"/>
      <c r="D34" s="235"/>
      <c r="E34" s="236"/>
      <c r="F34" s="237" t="s">
        <v>413</v>
      </c>
      <c r="G34" s="336" t="s">
        <v>412</v>
      </c>
      <c r="H34" s="243">
        <v>0</v>
      </c>
      <c r="I34" s="243">
        <v>0</v>
      </c>
      <c r="J34" s="243">
        <v>0</v>
      </c>
      <c r="K34" s="243">
        <v>30</v>
      </c>
      <c r="L34" s="243">
        <f t="shared" si="0"/>
        <v>30</v>
      </c>
      <c r="M34" s="243">
        <v>0</v>
      </c>
      <c r="N34" s="231">
        <v>0</v>
      </c>
      <c r="O34" s="231">
        <v>0</v>
      </c>
      <c r="P34" s="231">
        <v>0</v>
      </c>
      <c r="Q34" s="231">
        <f t="shared" si="1"/>
        <v>-30</v>
      </c>
      <c r="R34" s="231">
        <f t="shared" si="2"/>
        <v>-30</v>
      </c>
      <c r="S34" s="231">
        <v>0</v>
      </c>
      <c r="T34" s="231">
        <v>0</v>
      </c>
      <c r="U34" s="231">
        <f t="shared" si="4"/>
        <v>0</v>
      </c>
      <c r="V34" s="231">
        <f>SUM(U34)</f>
        <v>0</v>
      </c>
      <c r="W34" s="231">
        <v>0</v>
      </c>
      <c r="X34" s="231">
        <f aca="true" t="shared" si="5" ref="X34:Y36">SUM(W34)</f>
        <v>0</v>
      </c>
      <c r="Y34" s="231">
        <f t="shared" si="5"/>
        <v>0</v>
      </c>
      <c r="Z34" s="232"/>
    </row>
    <row r="35" spans="2:26" s="218" customFormat="1" ht="21" customHeight="1">
      <c r="B35" s="234"/>
      <c r="C35" s="235"/>
      <c r="D35" s="235"/>
      <c r="E35" s="236"/>
      <c r="F35" s="237" t="s">
        <v>415</v>
      </c>
      <c r="G35" s="336" t="s">
        <v>414</v>
      </c>
      <c r="H35" s="243">
        <v>0</v>
      </c>
      <c r="I35" s="243">
        <v>0</v>
      </c>
      <c r="J35" s="243">
        <v>0</v>
      </c>
      <c r="K35" s="243">
        <v>0</v>
      </c>
      <c r="L35" s="243">
        <f t="shared" si="0"/>
        <v>0</v>
      </c>
      <c r="M35" s="243">
        <v>0</v>
      </c>
      <c r="N35" s="231">
        <v>0</v>
      </c>
      <c r="O35" s="231">
        <v>0</v>
      </c>
      <c r="P35" s="231">
        <v>0</v>
      </c>
      <c r="Q35" s="231">
        <f t="shared" si="1"/>
        <v>0</v>
      </c>
      <c r="R35" s="231">
        <f t="shared" si="2"/>
        <v>0</v>
      </c>
      <c r="S35" s="231">
        <v>0</v>
      </c>
      <c r="T35" s="231">
        <v>0</v>
      </c>
      <c r="U35" s="231">
        <f t="shared" si="4"/>
        <v>0</v>
      </c>
      <c r="V35" s="231">
        <f>SUM(U35)</f>
        <v>0</v>
      </c>
      <c r="W35" s="231">
        <v>0</v>
      </c>
      <c r="X35" s="231">
        <f t="shared" si="5"/>
        <v>0</v>
      </c>
      <c r="Y35" s="231">
        <f t="shared" si="5"/>
        <v>0</v>
      </c>
      <c r="Z35" s="232"/>
    </row>
    <row r="36" spans="2:26" s="218" customFormat="1" ht="21" customHeight="1">
      <c r="B36" s="234"/>
      <c r="C36" s="235"/>
      <c r="D36" s="235"/>
      <c r="E36" s="236"/>
      <c r="F36" s="237" t="s">
        <v>417</v>
      </c>
      <c r="G36" s="336" t="s">
        <v>416</v>
      </c>
      <c r="H36" s="243">
        <v>0</v>
      </c>
      <c r="I36" s="243">
        <v>0</v>
      </c>
      <c r="J36" s="243">
        <v>0</v>
      </c>
      <c r="K36" s="243">
        <v>0</v>
      </c>
      <c r="L36" s="243">
        <f t="shared" si="0"/>
        <v>0</v>
      </c>
      <c r="M36" s="243">
        <v>0</v>
      </c>
      <c r="N36" s="231">
        <v>0</v>
      </c>
      <c r="O36" s="231">
        <v>0</v>
      </c>
      <c r="P36" s="231">
        <v>0</v>
      </c>
      <c r="Q36" s="231">
        <f t="shared" si="1"/>
        <v>0</v>
      </c>
      <c r="R36" s="231">
        <f t="shared" si="2"/>
        <v>0</v>
      </c>
      <c r="S36" s="231">
        <v>0</v>
      </c>
      <c r="T36" s="231">
        <v>0</v>
      </c>
      <c r="U36" s="231">
        <f t="shared" si="4"/>
        <v>0</v>
      </c>
      <c r="V36" s="231">
        <f>SUM(U36)</f>
        <v>0</v>
      </c>
      <c r="W36" s="231">
        <v>0</v>
      </c>
      <c r="X36" s="231">
        <f t="shared" si="5"/>
        <v>0</v>
      </c>
      <c r="Y36" s="231">
        <f t="shared" si="5"/>
        <v>0</v>
      </c>
      <c r="Z36" s="232"/>
    </row>
    <row r="37" spans="2:26" s="218" customFormat="1" ht="21" customHeight="1">
      <c r="B37" s="234"/>
      <c r="C37" s="235"/>
      <c r="D37" s="235"/>
      <c r="E37" s="236"/>
      <c r="F37" s="237" t="s">
        <v>419</v>
      </c>
      <c r="G37" s="336" t="s">
        <v>420</v>
      </c>
      <c r="H37" s="243">
        <v>612</v>
      </c>
      <c r="I37" s="243">
        <v>612</v>
      </c>
      <c r="J37" s="243">
        <v>0</v>
      </c>
      <c r="K37" s="243">
        <v>800</v>
      </c>
      <c r="L37" s="243">
        <f t="shared" si="0"/>
        <v>800</v>
      </c>
      <c r="M37" s="243">
        <v>0</v>
      </c>
      <c r="N37" s="231">
        <v>800</v>
      </c>
      <c r="O37" s="231">
        <v>800</v>
      </c>
      <c r="P37" s="231">
        <v>0</v>
      </c>
      <c r="Q37" s="231">
        <f t="shared" si="1"/>
        <v>0</v>
      </c>
      <c r="R37" s="231">
        <f t="shared" si="2"/>
        <v>0</v>
      </c>
      <c r="S37" s="231">
        <v>0</v>
      </c>
      <c r="T37" s="231">
        <v>900</v>
      </c>
      <c r="U37" s="231">
        <f t="shared" si="4"/>
        <v>900</v>
      </c>
      <c r="V37" s="231">
        <v>0</v>
      </c>
      <c r="W37" s="231">
        <v>1000</v>
      </c>
      <c r="X37" s="231">
        <v>1000</v>
      </c>
      <c r="Y37" s="231">
        <v>0</v>
      </c>
      <c r="Z37" s="232"/>
    </row>
    <row r="38" spans="2:26" s="218" customFormat="1" ht="21" customHeight="1">
      <c r="B38" s="234"/>
      <c r="C38" s="235"/>
      <c r="D38" s="235"/>
      <c r="E38" s="236"/>
      <c r="F38" s="237" t="s">
        <v>424</v>
      </c>
      <c r="G38" s="336" t="s">
        <v>423</v>
      </c>
      <c r="H38" s="240">
        <v>256.9</v>
      </c>
      <c r="I38" s="240">
        <v>256.9</v>
      </c>
      <c r="J38" s="243">
        <v>0</v>
      </c>
      <c r="K38" s="243">
        <v>60</v>
      </c>
      <c r="L38" s="243">
        <f t="shared" si="0"/>
        <v>60</v>
      </c>
      <c r="M38" s="243">
        <v>0</v>
      </c>
      <c r="N38" s="231">
        <v>65</v>
      </c>
      <c r="O38" s="231">
        <v>65</v>
      </c>
      <c r="P38" s="231">
        <v>0</v>
      </c>
      <c r="Q38" s="231">
        <f t="shared" si="1"/>
        <v>5</v>
      </c>
      <c r="R38" s="231">
        <f t="shared" si="2"/>
        <v>5</v>
      </c>
      <c r="S38" s="231">
        <v>0</v>
      </c>
      <c r="T38" s="231">
        <v>70</v>
      </c>
      <c r="U38" s="231">
        <f t="shared" si="4"/>
        <v>70</v>
      </c>
      <c r="V38" s="231">
        <v>0</v>
      </c>
      <c r="W38" s="231">
        <v>70</v>
      </c>
      <c r="X38" s="231">
        <v>70</v>
      </c>
      <c r="Y38" s="231">
        <v>0</v>
      </c>
      <c r="Z38" s="232"/>
    </row>
    <row r="39" spans="2:26" s="218" customFormat="1" ht="34.5" customHeight="1">
      <c r="B39" s="234"/>
      <c r="C39" s="235"/>
      <c r="D39" s="235"/>
      <c r="E39" s="236"/>
      <c r="F39" s="237" t="s">
        <v>430</v>
      </c>
      <c r="G39" s="336" t="s">
        <v>429</v>
      </c>
      <c r="H39" s="240">
        <v>862.1</v>
      </c>
      <c r="I39" s="240">
        <v>862.1</v>
      </c>
      <c r="J39" s="243">
        <v>0</v>
      </c>
      <c r="K39" s="243">
        <v>1500</v>
      </c>
      <c r="L39" s="243">
        <f t="shared" si="0"/>
        <v>1500</v>
      </c>
      <c r="M39" s="243">
        <v>0</v>
      </c>
      <c r="N39" s="231">
        <v>1500</v>
      </c>
      <c r="O39" s="231">
        <v>1500</v>
      </c>
      <c r="P39" s="231">
        <v>0</v>
      </c>
      <c r="Q39" s="231">
        <f t="shared" si="1"/>
        <v>0</v>
      </c>
      <c r="R39" s="231">
        <f t="shared" si="2"/>
        <v>0</v>
      </c>
      <c r="S39" s="231">
        <v>0</v>
      </c>
      <c r="T39" s="231">
        <v>2000</v>
      </c>
      <c r="U39" s="231">
        <f t="shared" si="4"/>
        <v>2000</v>
      </c>
      <c r="V39" s="231">
        <v>0</v>
      </c>
      <c r="W39" s="231">
        <v>2500</v>
      </c>
      <c r="X39" s="231">
        <v>2500</v>
      </c>
      <c r="Y39" s="231">
        <v>0</v>
      </c>
      <c r="Z39" s="232"/>
    </row>
    <row r="40" spans="2:26" s="218" customFormat="1" ht="21" customHeight="1">
      <c r="B40" s="234"/>
      <c r="C40" s="235"/>
      <c r="D40" s="235"/>
      <c r="E40" s="236"/>
      <c r="F40" s="237" t="s">
        <v>434</v>
      </c>
      <c r="G40" s="336" t="s">
        <v>433</v>
      </c>
      <c r="H40" s="243">
        <v>1500</v>
      </c>
      <c r="I40" s="243">
        <v>1500</v>
      </c>
      <c r="J40" s="243">
        <v>0</v>
      </c>
      <c r="K40" s="243">
        <v>1500</v>
      </c>
      <c r="L40" s="243">
        <f t="shared" si="0"/>
        <v>1500</v>
      </c>
      <c r="M40" s="243">
        <v>0</v>
      </c>
      <c r="N40" s="231">
        <v>1500</v>
      </c>
      <c r="O40" s="231">
        <v>1500</v>
      </c>
      <c r="P40" s="231">
        <v>0</v>
      </c>
      <c r="Q40" s="231">
        <f t="shared" si="1"/>
        <v>0</v>
      </c>
      <c r="R40" s="231">
        <f t="shared" si="2"/>
        <v>0</v>
      </c>
      <c r="S40" s="231">
        <v>0</v>
      </c>
      <c r="T40" s="231">
        <v>1600</v>
      </c>
      <c r="U40" s="231">
        <v>1600</v>
      </c>
      <c r="V40" s="231">
        <v>0</v>
      </c>
      <c r="W40" s="231">
        <v>2000</v>
      </c>
      <c r="X40" s="231">
        <v>2000</v>
      </c>
      <c r="Y40" s="231">
        <v>0</v>
      </c>
      <c r="Z40" s="232"/>
    </row>
    <row r="41" spans="2:26" s="218" customFormat="1" ht="21" customHeight="1">
      <c r="B41" s="234"/>
      <c r="C41" s="235"/>
      <c r="D41" s="235"/>
      <c r="E41" s="236"/>
      <c r="F41" s="237" t="s">
        <v>436</v>
      </c>
      <c r="G41" s="336" t="s">
        <v>435</v>
      </c>
      <c r="H41" s="240">
        <v>2043.5</v>
      </c>
      <c r="I41" s="240">
        <v>2043.5</v>
      </c>
      <c r="J41" s="243">
        <v>0</v>
      </c>
      <c r="K41" s="243">
        <v>2500</v>
      </c>
      <c r="L41" s="243">
        <f t="shared" si="0"/>
        <v>2500</v>
      </c>
      <c r="M41" s="243">
        <v>0</v>
      </c>
      <c r="N41" s="231">
        <v>3000</v>
      </c>
      <c r="O41" s="231">
        <v>3000</v>
      </c>
      <c r="P41" s="231">
        <v>0</v>
      </c>
      <c r="Q41" s="231">
        <f t="shared" si="1"/>
        <v>500</v>
      </c>
      <c r="R41" s="231">
        <f t="shared" si="2"/>
        <v>500</v>
      </c>
      <c r="S41" s="231">
        <v>0</v>
      </c>
      <c r="T41" s="231">
        <v>3300</v>
      </c>
      <c r="U41" s="231">
        <v>3300</v>
      </c>
      <c r="V41" s="231">
        <v>0</v>
      </c>
      <c r="W41" s="231">
        <v>3500</v>
      </c>
      <c r="X41" s="231">
        <v>3500</v>
      </c>
      <c r="Y41" s="231">
        <v>0</v>
      </c>
      <c r="Z41" s="232"/>
    </row>
    <row r="42" spans="2:26" s="218" customFormat="1" ht="21" customHeight="1">
      <c r="B42" s="234"/>
      <c r="C42" s="235"/>
      <c r="D42" s="235"/>
      <c r="E42" s="236"/>
      <c r="F42" s="237" t="s">
        <v>438</v>
      </c>
      <c r="G42" s="336" t="s">
        <v>437</v>
      </c>
      <c r="H42" s="240">
        <v>346.6</v>
      </c>
      <c r="I42" s="240">
        <v>346.6</v>
      </c>
      <c r="J42" s="243">
        <v>0</v>
      </c>
      <c r="K42" s="243">
        <v>100</v>
      </c>
      <c r="L42" s="243">
        <f t="shared" si="0"/>
        <v>100</v>
      </c>
      <c r="M42" s="243">
        <v>0</v>
      </c>
      <c r="N42" s="231">
        <v>300</v>
      </c>
      <c r="O42" s="231">
        <v>300</v>
      </c>
      <c r="P42" s="231">
        <v>0</v>
      </c>
      <c r="Q42" s="231">
        <f t="shared" si="1"/>
        <v>200</v>
      </c>
      <c r="R42" s="231">
        <f t="shared" si="2"/>
        <v>200</v>
      </c>
      <c r="S42" s="231">
        <v>0</v>
      </c>
      <c r="T42" s="231">
        <v>500</v>
      </c>
      <c r="U42" s="231">
        <f t="shared" si="4"/>
        <v>500</v>
      </c>
      <c r="V42" s="231">
        <v>0</v>
      </c>
      <c r="W42" s="231">
        <v>600</v>
      </c>
      <c r="X42" s="231">
        <v>600</v>
      </c>
      <c r="Y42" s="231">
        <v>0</v>
      </c>
      <c r="Z42" s="232"/>
    </row>
    <row r="43" spans="2:26" s="218" customFormat="1" ht="21" customHeight="1">
      <c r="B43" s="234"/>
      <c r="C43" s="235"/>
      <c r="D43" s="235"/>
      <c r="E43" s="236"/>
      <c r="F43" s="237" t="s">
        <v>440</v>
      </c>
      <c r="G43" s="336" t="s">
        <v>441</v>
      </c>
      <c r="H43" s="243">
        <v>0</v>
      </c>
      <c r="I43" s="243">
        <v>0</v>
      </c>
      <c r="J43" s="243">
        <v>0</v>
      </c>
      <c r="K43" s="243">
        <v>0</v>
      </c>
      <c r="L43" s="243">
        <f t="shared" si="0"/>
        <v>0</v>
      </c>
      <c r="M43" s="243">
        <v>0</v>
      </c>
      <c r="N43" s="231">
        <v>0</v>
      </c>
      <c r="O43" s="231">
        <v>0</v>
      </c>
      <c r="P43" s="231">
        <v>0</v>
      </c>
      <c r="Q43" s="231">
        <f t="shared" si="1"/>
        <v>0</v>
      </c>
      <c r="R43" s="231">
        <f t="shared" si="2"/>
        <v>0</v>
      </c>
      <c r="S43" s="231">
        <v>0</v>
      </c>
      <c r="T43" s="231">
        <v>0</v>
      </c>
      <c r="U43" s="231">
        <f t="shared" si="4"/>
        <v>0</v>
      </c>
      <c r="V43" s="231">
        <f>SUM(U43)</f>
        <v>0</v>
      </c>
      <c r="W43" s="231">
        <v>0</v>
      </c>
      <c r="X43" s="231">
        <v>0</v>
      </c>
      <c r="Y43" s="231">
        <v>0</v>
      </c>
      <c r="Z43" s="232"/>
    </row>
    <row r="44" spans="2:26" s="218" customFormat="1" ht="27" customHeight="1">
      <c r="B44" s="234"/>
      <c r="C44" s="235"/>
      <c r="D44" s="235"/>
      <c r="E44" s="236"/>
      <c r="F44" s="237" t="s">
        <v>454</v>
      </c>
      <c r="G44" s="336" t="s">
        <v>455</v>
      </c>
      <c r="H44" s="243">
        <v>0</v>
      </c>
      <c r="I44" s="243">
        <v>0</v>
      </c>
      <c r="J44" s="243">
        <v>0</v>
      </c>
      <c r="K44" s="243">
        <v>0</v>
      </c>
      <c r="L44" s="243">
        <f t="shared" si="0"/>
        <v>0</v>
      </c>
      <c r="M44" s="243">
        <v>0</v>
      </c>
      <c r="N44" s="231">
        <v>0</v>
      </c>
      <c r="O44" s="231">
        <v>0</v>
      </c>
      <c r="P44" s="231">
        <v>0</v>
      </c>
      <c r="Q44" s="231">
        <f t="shared" si="1"/>
        <v>0</v>
      </c>
      <c r="R44" s="231">
        <f t="shared" si="2"/>
        <v>0</v>
      </c>
      <c r="S44" s="231">
        <v>0</v>
      </c>
      <c r="T44" s="231">
        <v>0</v>
      </c>
      <c r="U44" s="231">
        <f t="shared" si="4"/>
        <v>0</v>
      </c>
      <c r="V44" s="231">
        <f>SUM(U44)</f>
        <v>0</v>
      </c>
      <c r="W44" s="231">
        <v>0</v>
      </c>
      <c r="X44" s="231">
        <v>0</v>
      </c>
      <c r="Y44" s="231">
        <v>0</v>
      </c>
      <c r="Z44" s="232"/>
    </row>
    <row r="45" spans="2:26" s="218" customFormat="1" ht="27" customHeight="1">
      <c r="B45" s="234"/>
      <c r="C45" s="235"/>
      <c r="D45" s="235"/>
      <c r="E45" s="236"/>
      <c r="F45" s="237" t="s">
        <v>469</v>
      </c>
      <c r="G45" s="336" t="s">
        <v>470</v>
      </c>
      <c r="H45" s="243">
        <v>0</v>
      </c>
      <c r="I45" s="243">
        <v>0</v>
      </c>
      <c r="J45" s="243">
        <v>0</v>
      </c>
      <c r="K45" s="243">
        <v>0</v>
      </c>
      <c r="L45" s="243">
        <f t="shared" si="0"/>
        <v>0</v>
      </c>
      <c r="M45" s="243">
        <v>0</v>
      </c>
      <c r="N45" s="231">
        <v>0</v>
      </c>
      <c r="O45" s="231">
        <v>0</v>
      </c>
      <c r="P45" s="231">
        <v>0</v>
      </c>
      <c r="Q45" s="231">
        <f t="shared" si="1"/>
        <v>0</v>
      </c>
      <c r="R45" s="231">
        <f t="shared" si="2"/>
        <v>0</v>
      </c>
      <c r="S45" s="231">
        <v>0</v>
      </c>
      <c r="T45" s="231">
        <v>0</v>
      </c>
      <c r="U45" s="231">
        <f t="shared" si="4"/>
        <v>0</v>
      </c>
      <c r="V45" s="231">
        <f>SUM(U45)</f>
        <v>0</v>
      </c>
      <c r="W45" s="231">
        <v>0</v>
      </c>
      <c r="X45" s="231">
        <v>0</v>
      </c>
      <c r="Y45" s="231">
        <v>0</v>
      </c>
      <c r="Z45" s="232"/>
    </row>
    <row r="46" spans="2:26" s="218" customFormat="1" ht="21" customHeight="1">
      <c r="B46" s="234"/>
      <c r="C46" s="235"/>
      <c r="D46" s="235"/>
      <c r="E46" s="236"/>
      <c r="F46" s="237" t="s">
        <v>487</v>
      </c>
      <c r="G46" s="336" t="s">
        <v>488</v>
      </c>
      <c r="H46" s="243">
        <v>0</v>
      </c>
      <c r="I46" s="243">
        <v>0</v>
      </c>
      <c r="J46" s="243">
        <v>0</v>
      </c>
      <c r="K46" s="243">
        <v>0</v>
      </c>
      <c r="L46" s="243">
        <f t="shared" si="0"/>
        <v>0</v>
      </c>
      <c r="M46" s="243">
        <v>0</v>
      </c>
      <c r="N46" s="231">
        <v>0</v>
      </c>
      <c r="O46" s="231">
        <v>0</v>
      </c>
      <c r="P46" s="231">
        <v>0</v>
      </c>
      <c r="Q46" s="231">
        <f t="shared" si="1"/>
        <v>0</v>
      </c>
      <c r="R46" s="231">
        <f t="shared" si="2"/>
        <v>0</v>
      </c>
      <c r="S46" s="231">
        <v>0</v>
      </c>
      <c r="T46" s="231">
        <v>0</v>
      </c>
      <c r="U46" s="231">
        <f t="shared" si="4"/>
        <v>0</v>
      </c>
      <c r="V46" s="231">
        <f>SUM(U46)</f>
        <v>0</v>
      </c>
      <c r="W46" s="231">
        <v>0</v>
      </c>
      <c r="X46" s="231">
        <v>0</v>
      </c>
      <c r="Y46" s="231">
        <v>0</v>
      </c>
      <c r="Z46" s="232"/>
    </row>
    <row r="47" spans="2:26" s="218" customFormat="1" ht="21" customHeight="1">
      <c r="B47" s="234"/>
      <c r="C47" s="235"/>
      <c r="D47" s="235"/>
      <c r="E47" s="236"/>
      <c r="F47" s="237" t="s">
        <v>499</v>
      </c>
      <c r="G47" s="336" t="s">
        <v>500</v>
      </c>
      <c r="H47" s="240">
        <v>17.8</v>
      </c>
      <c r="I47" s="240">
        <v>17.8</v>
      </c>
      <c r="J47" s="243">
        <v>0</v>
      </c>
      <c r="K47" s="243">
        <v>100</v>
      </c>
      <c r="L47" s="243">
        <f t="shared" si="0"/>
        <v>100</v>
      </c>
      <c r="M47" s="243">
        <v>0</v>
      </c>
      <c r="N47" s="231">
        <v>50</v>
      </c>
      <c r="O47" s="231">
        <v>50</v>
      </c>
      <c r="P47" s="231">
        <v>0</v>
      </c>
      <c r="Q47" s="231">
        <f t="shared" si="1"/>
        <v>-50</v>
      </c>
      <c r="R47" s="231">
        <f t="shared" si="2"/>
        <v>-50</v>
      </c>
      <c r="S47" s="231">
        <v>0</v>
      </c>
      <c r="T47" s="231">
        <v>50</v>
      </c>
      <c r="U47" s="231">
        <f t="shared" si="4"/>
        <v>50</v>
      </c>
      <c r="V47" s="231">
        <v>0</v>
      </c>
      <c r="W47" s="231">
        <v>50</v>
      </c>
      <c r="X47" s="231">
        <v>50</v>
      </c>
      <c r="Y47" s="231">
        <v>0</v>
      </c>
      <c r="Z47" s="232"/>
    </row>
    <row r="48" spans="2:26" s="218" customFormat="1" ht="21" customHeight="1">
      <c r="B48" s="234"/>
      <c r="C48" s="235"/>
      <c r="D48" s="235"/>
      <c r="E48" s="236"/>
      <c r="F48" s="237" t="s">
        <v>504</v>
      </c>
      <c r="G48" s="336" t="s">
        <v>505</v>
      </c>
      <c r="H48" s="243">
        <v>0</v>
      </c>
      <c r="I48" s="243">
        <v>0</v>
      </c>
      <c r="J48" s="243">
        <v>0</v>
      </c>
      <c r="K48" s="243">
        <v>0</v>
      </c>
      <c r="L48" s="243">
        <f t="shared" si="0"/>
        <v>0</v>
      </c>
      <c r="M48" s="243">
        <v>0</v>
      </c>
      <c r="N48" s="231">
        <v>0</v>
      </c>
      <c r="O48" s="231">
        <v>0</v>
      </c>
      <c r="P48" s="231">
        <v>0</v>
      </c>
      <c r="Q48" s="231">
        <f t="shared" si="1"/>
        <v>0</v>
      </c>
      <c r="R48" s="231">
        <f t="shared" si="2"/>
        <v>0</v>
      </c>
      <c r="S48" s="231">
        <v>0</v>
      </c>
      <c r="T48" s="231">
        <v>0</v>
      </c>
      <c r="U48" s="231">
        <f t="shared" si="4"/>
        <v>0</v>
      </c>
      <c r="V48" s="231">
        <f>SUM(U48)</f>
        <v>0</v>
      </c>
      <c r="W48" s="231">
        <v>0</v>
      </c>
      <c r="X48" s="231">
        <v>0</v>
      </c>
      <c r="Y48" s="231">
        <v>0</v>
      </c>
      <c r="Z48" s="232"/>
    </row>
    <row r="49" spans="2:26" s="218" customFormat="1" ht="21" customHeight="1">
      <c r="B49" s="234"/>
      <c r="C49" s="235"/>
      <c r="D49" s="235"/>
      <c r="E49" s="236"/>
      <c r="F49" s="237" t="s">
        <v>526</v>
      </c>
      <c r="G49" s="336" t="s">
        <v>525</v>
      </c>
      <c r="H49" s="243">
        <v>0</v>
      </c>
      <c r="I49" s="243">
        <v>0</v>
      </c>
      <c r="J49" s="243">
        <v>0</v>
      </c>
      <c r="K49" s="243">
        <v>0</v>
      </c>
      <c r="L49" s="243">
        <f t="shared" si="0"/>
        <v>0</v>
      </c>
      <c r="M49" s="243">
        <v>0</v>
      </c>
      <c r="N49" s="231">
        <v>0</v>
      </c>
      <c r="O49" s="231">
        <v>0</v>
      </c>
      <c r="P49" s="231">
        <v>0</v>
      </c>
      <c r="Q49" s="231">
        <f t="shared" si="1"/>
        <v>0</v>
      </c>
      <c r="R49" s="231">
        <f t="shared" si="2"/>
        <v>0</v>
      </c>
      <c r="S49" s="231">
        <v>0</v>
      </c>
      <c r="T49" s="231">
        <v>0</v>
      </c>
      <c r="U49" s="231">
        <f t="shared" si="4"/>
        <v>0</v>
      </c>
      <c r="V49" s="231">
        <f>SUM(U49)</f>
        <v>0</v>
      </c>
      <c r="W49" s="231">
        <v>0</v>
      </c>
      <c r="X49" s="231">
        <v>0</v>
      </c>
      <c r="Y49" s="231">
        <v>0</v>
      </c>
      <c r="Z49" s="232"/>
    </row>
    <row r="50" spans="2:26" s="218" customFormat="1" ht="21" customHeight="1">
      <c r="B50" s="234"/>
      <c r="C50" s="235"/>
      <c r="D50" s="235"/>
      <c r="E50" s="236"/>
      <c r="F50" s="237" t="s">
        <v>528</v>
      </c>
      <c r="G50" s="336" t="s">
        <v>527</v>
      </c>
      <c r="H50" s="240">
        <v>996.5</v>
      </c>
      <c r="I50" s="243">
        <v>0</v>
      </c>
      <c r="J50" s="240">
        <v>996.5</v>
      </c>
      <c r="K50" s="243">
        <v>2000</v>
      </c>
      <c r="L50" s="245">
        <v>0</v>
      </c>
      <c r="M50" s="243">
        <v>2000</v>
      </c>
      <c r="N50" s="231">
        <v>2000</v>
      </c>
      <c r="O50" s="231">
        <v>0</v>
      </c>
      <c r="P50" s="231">
        <v>2000</v>
      </c>
      <c r="Q50" s="231">
        <f t="shared" si="1"/>
        <v>0</v>
      </c>
      <c r="R50" s="231">
        <f t="shared" si="2"/>
        <v>0</v>
      </c>
      <c r="S50" s="231">
        <v>0</v>
      </c>
      <c r="T50" s="231">
        <v>0</v>
      </c>
      <c r="U50" s="231">
        <f t="shared" si="4"/>
        <v>0</v>
      </c>
      <c r="V50" s="231">
        <v>3000</v>
      </c>
      <c r="W50" s="231">
        <v>0</v>
      </c>
      <c r="X50" s="231">
        <v>0</v>
      </c>
      <c r="Y50" s="231">
        <v>0</v>
      </c>
      <c r="Z50" s="232"/>
    </row>
    <row r="51" spans="2:26" s="218" customFormat="1" ht="21" customHeight="1">
      <c r="B51" s="234"/>
      <c r="C51" s="235"/>
      <c r="D51" s="235"/>
      <c r="E51" s="236"/>
      <c r="F51" s="237" t="s">
        <v>530</v>
      </c>
      <c r="G51" s="336" t="s">
        <v>531</v>
      </c>
      <c r="H51" s="243">
        <v>0</v>
      </c>
      <c r="I51" s="243">
        <v>0</v>
      </c>
      <c r="J51" s="243">
        <v>0</v>
      </c>
      <c r="K51" s="243">
        <v>0</v>
      </c>
      <c r="L51" s="243">
        <f aca="true" t="shared" si="6" ref="L51:M56">SUM(K51)</f>
        <v>0</v>
      </c>
      <c r="M51" s="243">
        <f t="shared" si="6"/>
        <v>0</v>
      </c>
      <c r="N51" s="231">
        <v>0</v>
      </c>
      <c r="O51" s="231">
        <v>0</v>
      </c>
      <c r="P51" s="231">
        <v>0</v>
      </c>
      <c r="Q51" s="231">
        <f t="shared" si="1"/>
        <v>0</v>
      </c>
      <c r="R51" s="231">
        <f t="shared" si="2"/>
        <v>0</v>
      </c>
      <c r="S51" s="231">
        <v>0</v>
      </c>
      <c r="T51" s="231">
        <v>0</v>
      </c>
      <c r="U51" s="231">
        <f t="shared" si="4"/>
        <v>0</v>
      </c>
      <c r="V51" s="231">
        <f>SUM(U51)</f>
        <v>0</v>
      </c>
      <c r="W51" s="231">
        <v>0</v>
      </c>
      <c r="X51" s="231">
        <v>0</v>
      </c>
      <c r="Y51" s="231">
        <v>0</v>
      </c>
      <c r="Z51" s="232"/>
    </row>
    <row r="52" spans="2:26" s="218" customFormat="1" ht="21" customHeight="1">
      <c r="B52" s="234"/>
      <c r="C52" s="235"/>
      <c r="D52" s="235"/>
      <c r="E52" s="236"/>
      <c r="F52" s="237" t="s">
        <v>535</v>
      </c>
      <c r="G52" s="336" t="s">
        <v>534</v>
      </c>
      <c r="H52" s="243">
        <v>0</v>
      </c>
      <c r="I52" s="243">
        <v>0</v>
      </c>
      <c r="J52" s="243">
        <v>0</v>
      </c>
      <c r="K52" s="243">
        <v>0</v>
      </c>
      <c r="L52" s="243">
        <f t="shared" si="6"/>
        <v>0</v>
      </c>
      <c r="M52" s="243">
        <f t="shared" si="6"/>
        <v>0</v>
      </c>
      <c r="N52" s="231">
        <v>0</v>
      </c>
      <c r="O52" s="231">
        <v>0</v>
      </c>
      <c r="P52" s="231">
        <v>0</v>
      </c>
      <c r="Q52" s="231">
        <f t="shared" si="1"/>
        <v>0</v>
      </c>
      <c r="R52" s="231">
        <f t="shared" si="2"/>
        <v>0</v>
      </c>
      <c r="S52" s="231">
        <v>0</v>
      </c>
      <c r="T52" s="231">
        <v>0</v>
      </c>
      <c r="U52" s="231">
        <f t="shared" si="4"/>
        <v>0</v>
      </c>
      <c r="V52" s="231">
        <f>SUM(U52)</f>
        <v>0</v>
      </c>
      <c r="W52" s="231">
        <v>0</v>
      </c>
      <c r="X52" s="231">
        <v>0</v>
      </c>
      <c r="Y52" s="231">
        <v>0</v>
      </c>
      <c r="Z52" s="232"/>
    </row>
    <row r="53" spans="2:26" s="233" customFormat="1" ht="27" customHeight="1">
      <c r="B53" s="219"/>
      <c r="C53" s="220"/>
      <c r="D53" s="220"/>
      <c r="E53" s="221"/>
      <c r="F53" s="238" t="s">
        <v>594</v>
      </c>
      <c r="G53" s="344"/>
      <c r="H53" s="317">
        <v>100</v>
      </c>
      <c r="I53" s="317">
        <v>100</v>
      </c>
      <c r="J53" s="317">
        <v>0</v>
      </c>
      <c r="K53" s="317">
        <v>1500</v>
      </c>
      <c r="L53" s="318">
        <f t="shared" si="6"/>
        <v>1500</v>
      </c>
      <c r="M53" s="317">
        <v>0</v>
      </c>
      <c r="N53" s="312">
        <v>2000</v>
      </c>
      <c r="O53" s="312">
        <v>2000</v>
      </c>
      <c r="P53" s="312">
        <v>0</v>
      </c>
      <c r="Q53" s="312">
        <f t="shared" si="1"/>
        <v>500</v>
      </c>
      <c r="R53" s="312">
        <f t="shared" si="2"/>
        <v>500</v>
      </c>
      <c r="S53" s="312">
        <v>0</v>
      </c>
      <c r="T53" s="312">
        <v>0</v>
      </c>
      <c r="U53" s="312">
        <f t="shared" si="4"/>
        <v>0</v>
      </c>
      <c r="V53" s="312">
        <f>SUM(U53)</f>
        <v>0</v>
      </c>
      <c r="W53" s="312">
        <v>0</v>
      </c>
      <c r="X53" s="312">
        <v>0</v>
      </c>
      <c r="Y53" s="312">
        <v>0</v>
      </c>
      <c r="Z53" s="232"/>
    </row>
    <row r="54" spans="2:26" s="233" customFormat="1" ht="27.75" customHeight="1">
      <c r="B54" s="219"/>
      <c r="C54" s="220"/>
      <c r="D54" s="220"/>
      <c r="E54" s="221"/>
      <c r="F54" s="241" t="s">
        <v>428</v>
      </c>
      <c r="G54" s="336" t="s">
        <v>427</v>
      </c>
      <c r="H54" s="243">
        <v>100</v>
      </c>
      <c r="I54" s="243">
        <v>100</v>
      </c>
      <c r="J54" s="243">
        <v>0</v>
      </c>
      <c r="K54" s="243">
        <v>1500</v>
      </c>
      <c r="L54" s="243">
        <f t="shared" si="6"/>
        <v>1500</v>
      </c>
      <c r="M54" s="243">
        <v>0</v>
      </c>
      <c r="N54" s="231">
        <v>2000</v>
      </c>
      <c r="O54" s="231">
        <v>2000</v>
      </c>
      <c r="P54" s="231">
        <v>0</v>
      </c>
      <c r="Q54" s="231">
        <f t="shared" si="1"/>
        <v>500</v>
      </c>
      <c r="R54" s="231">
        <f t="shared" si="2"/>
        <v>500</v>
      </c>
      <c r="S54" s="231">
        <v>0</v>
      </c>
      <c r="T54" s="231">
        <v>1000</v>
      </c>
      <c r="U54" s="231">
        <f t="shared" si="4"/>
        <v>1000</v>
      </c>
      <c r="V54" s="231">
        <v>0</v>
      </c>
      <c r="W54" s="231">
        <v>1000</v>
      </c>
      <c r="X54" s="231">
        <v>1000</v>
      </c>
      <c r="Y54" s="231">
        <v>0</v>
      </c>
      <c r="Z54" s="232"/>
    </row>
    <row r="55" spans="2:26" s="233" customFormat="1" ht="20.25" customHeight="1">
      <c r="B55" s="219"/>
      <c r="C55" s="220"/>
      <c r="D55" s="220"/>
      <c r="E55" s="221"/>
      <c r="F55" s="241" t="s">
        <v>520</v>
      </c>
      <c r="G55" s="336" t="s">
        <v>519</v>
      </c>
      <c r="H55" s="243">
        <v>0</v>
      </c>
      <c r="I55" s="243">
        <v>0</v>
      </c>
      <c r="J55" s="243">
        <v>0</v>
      </c>
      <c r="K55" s="245">
        <v>0</v>
      </c>
      <c r="L55" s="245">
        <f t="shared" si="6"/>
        <v>0</v>
      </c>
      <c r="M55" s="243">
        <f t="shared" si="6"/>
        <v>0</v>
      </c>
      <c r="N55" s="231">
        <v>0</v>
      </c>
      <c r="O55" s="231">
        <v>0</v>
      </c>
      <c r="P55" s="231">
        <v>0</v>
      </c>
      <c r="Q55" s="231">
        <f t="shared" si="1"/>
        <v>0</v>
      </c>
      <c r="R55" s="231">
        <f t="shared" si="2"/>
        <v>0</v>
      </c>
      <c r="S55" s="231">
        <v>0</v>
      </c>
      <c r="T55" s="231">
        <v>0</v>
      </c>
      <c r="U55" s="231">
        <f t="shared" si="4"/>
        <v>0</v>
      </c>
      <c r="V55" s="231">
        <f>SUM(U55)</f>
        <v>0</v>
      </c>
      <c r="W55" s="231">
        <v>0</v>
      </c>
      <c r="X55" s="231">
        <v>0</v>
      </c>
      <c r="Y55" s="231">
        <v>0</v>
      </c>
      <c r="Z55" s="232"/>
    </row>
    <row r="56" spans="2:26" s="233" customFormat="1" ht="29.25" customHeight="1">
      <c r="B56" s="219"/>
      <c r="C56" s="220"/>
      <c r="D56" s="220"/>
      <c r="E56" s="221"/>
      <c r="F56" s="241" t="s">
        <v>522</v>
      </c>
      <c r="G56" s="336" t="s">
        <v>521</v>
      </c>
      <c r="H56" s="243">
        <v>0</v>
      </c>
      <c r="I56" s="243">
        <v>0</v>
      </c>
      <c r="J56" s="243">
        <v>0</v>
      </c>
      <c r="K56" s="245">
        <v>0</v>
      </c>
      <c r="L56" s="245">
        <f t="shared" si="6"/>
        <v>0</v>
      </c>
      <c r="M56" s="243">
        <f t="shared" si="6"/>
        <v>0</v>
      </c>
      <c r="N56" s="231">
        <v>0</v>
      </c>
      <c r="O56" s="231">
        <v>0</v>
      </c>
      <c r="P56" s="231">
        <v>0</v>
      </c>
      <c r="Q56" s="231">
        <f t="shared" si="1"/>
        <v>0</v>
      </c>
      <c r="R56" s="231">
        <f t="shared" si="2"/>
        <v>0</v>
      </c>
      <c r="S56" s="231">
        <v>0</v>
      </c>
      <c r="T56" s="231">
        <v>0</v>
      </c>
      <c r="U56" s="231">
        <f t="shared" si="4"/>
        <v>0</v>
      </c>
      <c r="V56" s="231">
        <f>SUM(U56)</f>
        <v>0</v>
      </c>
      <c r="W56" s="231">
        <v>0</v>
      </c>
      <c r="X56" s="231">
        <v>0</v>
      </c>
      <c r="Y56" s="231">
        <v>0</v>
      </c>
      <c r="Z56" s="232"/>
    </row>
    <row r="57" spans="2:26" s="218" customFormat="1" ht="18.75" customHeight="1">
      <c r="B57" s="224" t="s">
        <v>203</v>
      </c>
      <c r="C57" s="225" t="s">
        <v>194</v>
      </c>
      <c r="D57" s="225" t="s">
        <v>198</v>
      </c>
      <c r="E57" s="225" t="s">
        <v>204</v>
      </c>
      <c r="F57" s="237" t="s">
        <v>205</v>
      </c>
      <c r="G57" s="338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2"/>
    </row>
    <row r="58" spans="2:26" s="218" customFormat="1" ht="12.75" customHeight="1">
      <c r="B58" s="234"/>
      <c r="C58" s="235"/>
      <c r="D58" s="235"/>
      <c r="E58" s="236"/>
      <c r="F58" s="237" t="s">
        <v>5</v>
      </c>
      <c r="G58" s="338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2"/>
    </row>
    <row r="59" spans="2:26" s="233" customFormat="1" ht="55.5" customHeight="1">
      <c r="B59" s="219"/>
      <c r="C59" s="220"/>
      <c r="D59" s="220"/>
      <c r="E59" s="221"/>
      <c r="F59" s="238" t="s">
        <v>595</v>
      </c>
      <c r="G59" s="344"/>
      <c r="H59" s="242"/>
      <c r="I59" s="242"/>
      <c r="J59" s="242"/>
      <c r="K59" s="242"/>
      <c r="L59" s="242"/>
      <c r="M59" s="242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2"/>
    </row>
    <row r="60" spans="2:26" s="233" customFormat="1" ht="20.25" customHeight="1">
      <c r="B60" s="219"/>
      <c r="C60" s="220"/>
      <c r="D60" s="220"/>
      <c r="E60" s="221"/>
      <c r="F60" s="241" t="s">
        <v>419</v>
      </c>
      <c r="G60" s="336" t="s">
        <v>420</v>
      </c>
      <c r="H60" s="240"/>
      <c r="I60" s="240"/>
      <c r="J60" s="240"/>
      <c r="K60" s="240"/>
      <c r="L60" s="240"/>
      <c r="M60" s="240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2"/>
    </row>
    <row r="61" spans="2:26" s="233" customFormat="1" ht="24.75" customHeight="1">
      <c r="B61" s="227" t="s">
        <v>206</v>
      </c>
      <c r="C61" s="222" t="s">
        <v>194</v>
      </c>
      <c r="D61" s="222" t="s">
        <v>204</v>
      </c>
      <c r="E61" s="222" t="s">
        <v>195</v>
      </c>
      <c r="F61" s="238" t="s">
        <v>207</v>
      </c>
      <c r="G61" s="238"/>
      <c r="H61" s="314">
        <v>1670.4</v>
      </c>
      <c r="I61" s="314">
        <v>1670.4</v>
      </c>
      <c r="J61" s="314">
        <v>0</v>
      </c>
      <c r="K61" s="312">
        <v>1500</v>
      </c>
      <c r="L61" s="312">
        <v>1500</v>
      </c>
      <c r="M61" s="312">
        <v>0</v>
      </c>
      <c r="N61" s="312">
        <v>3270</v>
      </c>
      <c r="O61" s="312">
        <v>3270</v>
      </c>
      <c r="P61" s="312">
        <v>0</v>
      </c>
      <c r="Q61" s="312">
        <f aca="true" t="shared" si="7" ref="Q61:Q67">SUM(N61-K61)</f>
        <v>1770</v>
      </c>
      <c r="R61" s="312">
        <f aca="true" t="shared" si="8" ref="R61:R67">SUM(O61-L61)</f>
        <v>1770</v>
      </c>
      <c r="S61" s="312">
        <v>0</v>
      </c>
      <c r="T61" s="312">
        <v>3200</v>
      </c>
      <c r="U61" s="312">
        <v>3200</v>
      </c>
      <c r="V61" s="312">
        <v>0</v>
      </c>
      <c r="W61" s="312">
        <v>4000</v>
      </c>
      <c r="X61" s="312">
        <v>4000</v>
      </c>
      <c r="Y61" s="312">
        <v>0</v>
      </c>
      <c r="Z61" s="232"/>
    </row>
    <row r="62" spans="2:26" s="218" customFormat="1" ht="12.75" customHeight="1">
      <c r="B62" s="234"/>
      <c r="C62" s="235"/>
      <c r="D62" s="235"/>
      <c r="E62" s="236"/>
      <c r="F62" s="237" t="s">
        <v>200</v>
      </c>
      <c r="G62" s="338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2"/>
    </row>
    <row r="63" spans="2:26" s="218" customFormat="1" ht="31.5" customHeight="1">
      <c r="B63" s="224" t="s">
        <v>208</v>
      </c>
      <c r="C63" s="225" t="s">
        <v>194</v>
      </c>
      <c r="D63" s="225" t="s">
        <v>204</v>
      </c>
      <c r="E63" s="225" t="s">
        <v>198</v>
      </c>
      <c r="F63" s="237" t="s">
        <v>209</v>
      </c>
      <c r="G63" s="338"/>
      <c r="H63" s="316">
        <v>1670.4</v>
      </c>
      <c r="I63" s="316">
        <v>1670.4</v>
      </c>
      <c r="J63" s="316">
        <v>0</v>
      </c>
      <c r="K63" s="308">
        <v>1500</v>
      </c>
      <c r="L63" s="231">
        <v>1500</v>
      </c>
      <c r="M63" s="231">
        <v>0</v>
      </c>
      <c r="N63" s="231">
        <v>3270</v>
      </c>
      <c r="O63" s="231">
        <v>3270</v>
      </c>
      <c r="P63" s="231">
        <v>0</v>
      </c>
      <c r="Q63" s="231">
        <f t="shared" si="7"/>
        <v>1770</v>
      </c>
      <c r="R63" s="231">
        <f t="shared" si="8"/>
        <v>1770</v>
      </c>
      <c r="S63" s="231">
        <v>0</v>
      </c>
      <c r="T63" s="231">
        <v>3200</v>
      </c>
      <c r="U63" s="231">
        <v>3200</v>
      </c>
      <c r="V63" s="231">
        <v>0</v>
      </c>
      <c r="W63" s="231">
        <v>4000</v>
      </c>
      <c r="X63" s="231">
        <v>4000</v>
      </c>
      <c r="Y63" s="231">
        <v>0</v>
      </c>
      <c r="Z63" s="232"/>
    </row>
    <row r="64" spans="2:26" s="218" customFormat="1" ht="12.75" customHeight="1">
      <c r="B64" s="234"/>
      <c r="C64" s="235"/>
      <c r="D64" s="235"/>
      <c r="E64" s="236"/>
      <c r="F64" s="237" t="s">
        <v>5</v>
      </c>
      <c r="G64" s="338"/>
      <c r="H64" s="308"/>
      <c r="I64" s="308"/>
      <c r="J64" s="308"/>
      <c r="K64" s="308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2"/>
    </row>
    <row r="65" spans="2:26" s="218" customFormat="1" ht="12.75" customHeight="1">
      <c r="B65" s="234"/>
      <c r="C65" s="235"/>
      <c r="D65" s="235"/>
      <c r="E65" s="236"/>
      <c r="F65" s="246" t="s">
        <v>407</v>
      </c>
      <c r="G65" s="336">
        <v>4231</v>
      </c>
      <c r="H65" s="308">
        <v>990</v>
      </c>
      <c r="I65" s="308">
        <v>990</v>
      </c>
      <c r="J65" s="316">
        <v>0</v>
      </c>
      <c r="K65" s="308">
        <v>500</v>
      </c>
      <c r="L65" s="231">
        <f>SUM(K65)</f>
        <v>500</v>
      </c>
      <c r="M65" s="231">
        <v>0</v>
      </c>
      <c r="N65" s="231">
        <v>1000</v>
      </c>
      <c r="O65" s="231">
        <v>1000</v>
      </c>
      <c r="P65" s="231">
        <v>0</v>
      </c>
      <c r="Q65" s="231">
        <f t="shared" si="7"/>
        <v>500</v>
      </c>
      <c r="R65" s="231">
        <f t="shared" si="8"/>
        <v>500</v>
      </c>
      <c r="S65" s="231">
        <v>0</v>
      </c>
      <c r="T65" s="231">
        <v>700</v>
      </c>
      <c r="U65" s="231">
        <v>700</v>
      </c>
      <c r="V65" s="231">
        <v>0</v>
      </c>
      <c r="W65" s="231">
        <v>1000</v>
      </c>
      <c r="X65" s="231">
        <f>SUM(W65)</f>
        <v>1000</v>
      </c>
      <c r="Y65" s="231">
        <v>0</v>
      </c>
      <c r="Z65" s="232"/>
    </row>
    <row r="66" spans="2:26" s="218" customFormat="1" ht="12.75" customHeight="1">
      <c r="B66" s="234"/>
      <c r="C66" s="235"/>
      <c r="D66" s="235"/>
      <c r="E66" s="236"/>
      <c r="F66" s="246" t="s">
        <v>409</v>
      </c>
      <c r="G66" s="336">
        <v>4232</v>
      </c>
      <c r="H66" s="308">
        <v>680.4</v>
      </c>
      <c r="I66" s="308">
        <v>680.4</v>
      </c>
      <c r="J66" s="316">
        <v>0</v>
      </c>
      <c r="K66" s="308">
        <v>1000</v>
      </c>
      <c r="L66" s="231">
        <f>SUM(K66)</f>
        <v>1000</v>
      </c>
      <c r="M66" s="231">
        <v>0</v>
      </c>
      <c r="N66" s="231">
        <v>1270</v>
      </c>
      <c r="O66" s="231">
        <v>1270</v>
      </c>
      <c r="P66" s="231">
        <v>0</v>
      </c>
      <c r="Q66" s="231">
        <f t="shared" si="7"/>
        <v>270</v>
      </c>
      <c r="R66" s="231">
        <f t="shared" si="8"/>
        <v>270</v>
      </c>
      <c r="S66" s="231">
        <v>0</v>
      </c>
      <c r="T66" s="231">
        <v>1500</v>
      </c>
      <c r="U66" s="231">
        <f>SUM(T66)</f>
        <v>1500</v>
      </c>
      <c r="V66" s="231">
        <v>0</v>
      </c>
      <c r="W66" s="231">
        <v>1700</v>
      </c>
      <c r="X66" s="231">
        <f>SUM(W66)</f>
        <v>1700</v>
      </c>
      <c r="Y66" s="231">
        <v>0</v>
      </c>
      <c r="Z66" s="232"/>
    </row>
    <row r="67" spans="2:26" s="218" customFormat="1" ht="12.75" customHeight="1">
      <c r="B67" s="234"/>
      <c r="C67" s="235"/>
      <c r="D67" s="235"/>
      <c r="E67" s="235"/>
      <c r="F67" s="246" t="s">
        <v>415</v>
      </c>
      <c r="G67" s="337" t="s">
        <v>414</v>
      </c>
      <c r="H67" s="231">
        <v>0</v>
      </c>
      <c r="I67" s="231">
        <v>0</v>
      </c>
      <c r="J67" s="231">
        <v>0</v>
      </c>
      <c r="K67" s="231">
        <v>0</v>
      </c>
      <c r="L67" s="231">
        <v>0</v>
      </c>
      <c r="M67" s="231">
        <v>0</v>
      </c>
      <c r="N67" s="231">
        <v>1000</v>
      </c>
      <c r="O67" s="231">
        <v>1000</v>
      </c>
      <c r="P67" s="231">
        <v>0</v>
      </c>
      <c r="Q67" s="231">
        <f t="shared" si="7"/>
        <v>1000</v>
      </c>
      <c r="R67" s="231">
        <f t="shared" si="8"/>
        <v>1000</v>
      </c>
      <c r="S67" s="231">
        <v>0</v>
      </c>
      <c r="T67" s="231">
        <v>1000</v>
      </c>
      <c r="U67" s="231">
        <f>SUM(T67)</f>
        <v>1000</v>
      </c>
      <c r="V67" s="231">
        <v>0</v>
      </c>
      <c r="W67" s="231">
        <v>1300</v>
      </c>
      <c r="X67" s="231">
        <f>SUM(W67)</f>
        <v>1300</v>
      </c>
      <c r="Y67" s="231">
        <v>0</v>
      </c>
      <c r="Z67" s="232"/>
    </row>
    <row r="68" spans="2:26" s="233" customFormat="1" ht="60.75" customHeight="1">
      <c r="B68" s="219"/>
      <c r="C68" s="220"/>
      <c r="D68" s="220"/>
      <c r="E68" s="221"/>
      <c r="F68" s="238" t="s">
        <v>596</v>
      </c>
      <c r="G68" s="344"/>
      <c r="H68" s="242"/>
      <c r="I68" s="242"/>
      <c r="J68" s="242"/>
      <c r="K68" s="242"/>
      <c r="L68" s="242"/>
      <c r="M68" s="242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2"/>
    </row>
    <row r="69" spans="2:26" s="218" customFormat="1" ht="12.75" customHeight="1">
      <c r="B69" s="234"/>
      <c r="C69" s="235"/>
      <c r="D69" s="235"/>
      <c r="E69" s="236"/>
      <c r="F69" s="237" t="s">
        <v>381</v>
      </c>
      <c r="G69" s="336" t="s">
        <v>380</v>
      </c>
      <c r="H69" s="240"/>
      <c r="I69" s="240"/>
      <c r="J69" s="240"/>
      <c r="K69" s="240"/>
      <c r="L69" s="240"/>
      <c r="M69" s="240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2"/>
    </row>
    <row r="70" spans="2:26" s="218" customFormat="1" ht="12.75" customHeight="1">
      <c r="B70" s="234"/>
      <c r="C70" s="235"/>
      <c r="D70" s="235"/>
      <c r="E70" s="236"/>
      <c r="F70" s="237" t="s">
        <v>504</v>
      </c>
      <c r="G70" s="336" t="s">
        <v>505</v>
      </c>
      <c r="H70" s="240"/>
      <c r="I70" s="240"/>
      <c r="J70" s="240"/>
      <c r="K70" s="240"/>
      <c r="L70" s="240"/>
      <c r="M70" s="240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2"/>
    </row>
    <row r="71" spans="2:26" s="233" customFormat="1" ht="58.5" customHeight="1">
      <c r="B71" s="227" t="s">
        <v>210</v>
      </c>
      <c r="C71" s="222" t="s">
        <v>194</v>
      </c>
      <c r="D71" s="222" t="s">
        <v>211</v>
      </c>
      <c r="E71" s="222" t="s">
        <v>195</v>
      </c>
      <c r="F71" s="238" t="s">
        <v>212</v>
      </c>
      <c r="G71" s="238"/>
      <c r="H71" s="239"/>
      <c r="I71" s="239"/>
      <c r="J71" s="239"/>
      <c r="K71" s="239"/>
      <c r="L71" s="239"/>
      <c r="M71" s="239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2"/>
    </row>
    <row r="72" spans="2:26" s="218" customFormat="1" ht="12.75" customHeight="1">
      <c r="B72" s="234"/>
      <c r="C72" s="235"/>
      <c r="D72" s="235"/>
      <c r="E72" s="236"/>
      <c r="F72" s="237" t="s">
        <v>200</v>
      </c>
      <c r="G72" s="338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2"/>
    </row>
    <row r="73" spans="2:26" s="233" customFormat="1" ht="44.25" customHeight="1">
      <c r="B73" s="227" t="s">
        <v>213</v>
      </c>
      <c r="C73" s="222" t="s">
        <v>194</v>
      </c>
      <c r="D73" s="222" t="s">
        <v>211</v>
      </c>
      <c r="E73" s="222" t="s">
        <v>198</v>
      </c>
      <c r="F73" s="241" t="s">
        <v>212</v>
      </c>
      <c r="G73" s="338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2"/>
    </row>
    <row r="74" spans="2:26" s="218" customFormat="1" ht="12.75" customHeight="1">
      <c r="B74" s="234"/>
      <c r="C74" s="235"/>
      <c r="D74" s="235"/>
      <c r="E74" s="236"/>
      <c r="F74" s="237" t="s">
        <v>5</v>
      </c>
      <c r="G74" s="338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2"/>
    </row>
    <row r="75" spans="2:26" s="218" customFormat="1" ht="20.25" customHeight="1">
      <c r="B75" s="234"/>
      <c r="C75" s="235"/>
      <c r="D75" s="235"/>
      <c r="E75" s="236"/>
      <c r="F75" s="247" t="s">
        <v>597</v>
      </c>
      <c r="G75" s="344"/>
      <c r="H75" s="242"/>
      <c r="I75" s="242"/>
      <c r="J75" s="242"/>
      <c r="K75" s="242"/>
      <c r="L75" s="242"/>
      <c r="M75" s="242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2"/>
    </row>
    <row r="76" spans="2:26" s="233" customFormat="1" ht="22.5" customHeight="1">
      <c r="B76" s="219"/>
      <c r="C76" s="220"/>
      <c r="D76" s="220"/>
      <c r="E76" s="221"/>
      <c r="F76" s="241" t="s">
        <v>537</v>
      </c>
      <c r="G76" s="336" t="s">
        <v>536</v>
      </c>
      <c r="H76" s="240"/>
      <c r="I76" s="240"/>
      <c r="J76" s="240"/>
      <c r="K76" s="240"/>
      <c r="L76" s="240"/>
      <c r="M76" s="240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2"/>
    </row>
    <row r="77" spans="2:26" s="218" customFormat="1" ht="44.25" customHeight="1">
      <c r="B77" s="234"/>
      <c r="C77" s="235"/>
      <c r="D77" s="235"/>
      <c r="E77" s="236"/>
      <c r="F77" s="247" t="s">
        <v>598</v>
      </c>
      <c r="G77" s="344"/>
      <c r="H77" s="242"/>
      <c r="I77" s="242"/>
      <c r="J77" s="242"/>
      <c r="K77" s="242"/>
      <c r="L77" s="242"/>
      <c r="M77" s="242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2"/>
    </row>
    <row r="78" spans="2:26" s="233" customFormat="1" ht="22.5" customHeight="1">
      <c r="B78" s="219"/>
      <c r="C78" s="220"/>
      <c r="D78" s="220"/>
      <c r="E78" s="221"/>
      <c r="F78" s="241" t="s">
        <v>537</v>
      </c>
      <c r="G78" s="336" t="s">
        <v>536</v>
      </c>
      <c r="H78" s="240"/>
      <c r="I78" s="240"/>
      <c r="J78" s="240"/>
      <c r="K78" s="240"/>
      <c r="L78" s="240"/>
      <c r="M78" s="240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2"/>
    </row>
    <row r="79" spans="2:26" s="218" customFormat="1" ht="37.5" customHeight="1">
      <c r="B79" s="234"/>
      <c r="C79" s="235"/>
      <c r="D79" s="235"/>
      <c r="E79" s="236"/>
      <c r="F79" s="247" t="s">
        <v>599</v>
      </c>
      <c r="G79" s="344"/>
      <c r="H79" s="242"/>
      <c r="I79" s="242"/>
      <c r="J79" s="242"/>
      <c r="K79" s="242"/>
      <c r="L79" s="242"/>
      <c r="M79" s="242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2"/>
    </row>
    <row r="80" spans="2:26" s="233" customFormat="1" ht="22.5" customHeight="1">
      <c r="B80" s="219"/>
      <c r="C80" s="220"/>
      <c r="D80" s="220"/>
      <c r="E80" s="221"/>
      <c r="F80" s="241" t="s">
        <v>537</v>
      </c>
      <c r="G80" s="336" t="s">
        <v>536</v>
      </c>
      <c r="H80" s="240"/>
      <c r="I80" s="240"/>
      <c r="J80" s="240"/>
      <c r="K80" s="240"/>
      <c r="L80" s="240"/>
      <c r="M80" s="240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2"/>
    </row>
    <row r="81" spans="2:26" s="218" customFormat="1" ht="36.75" customHeight="1">
      <c r="B81" s="224" t="s">
        <v>214</v>
      </c>
      <c r="C81" s="225" t="s">
        <v>194</v>
      </c>
      <c r="D81" s="225" t="s">
        <v>215</v>
      </c>
      <c r="E81" s="225" t="s">
        <v>195</v>
      </c>
      <c r="F81" s="247" t="s">
        <v>216</v>
      </c>
      <c r="G81" s="238"/>
      <c r="H81" s="239"/>
      <c r="I81" s="239"/>
      <c r="J81" s="239"/>
      <c r="K81" s="239"/>
      <c r="L81" s="239"/>
      <c r="M81" s="239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2"/>
    </row>
    <row r="82" spans="2:26" s="218" customFormat="1" ht="12.75" customHeight="1">
      <c r="B82" s="234"/>
      <c r="C82" s="235"/>
      <c r="D82" s="235"/>
      <c r="E82" s="236"/>
      <c r="F82" s="237" t="s">
        <v>200</v>
      </c>
      <c r="G82" s="338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2"/>
    </row>
    <row r="83" spans="2:26" s="233" customFormat="1" ht="42.75" customHeight="1">
      <c r="B83" s="227" t="s">
        <v>217</v>
      </c>
      <c r="C83" s="222" t="s">
        <v>194</v>
      </c>
      <c r="D83" s="222" t="s">
        <v>215</v>
      </c>
      <c r="E83" s="222" t="s">
        <v>198</v>
      </c>
      <c r="F83" s="241" t="s">
        <v>216</v>
      </c>
      <c r="G83" s="338"/>
      <c r="H83" s="248">
        <f>SUM(I83,J83)</f>
        <v>1042.8</v>
      </c>
      <c r="I83" s="248">
        <v>1042.8</v>
      </c>
      <c r="J83" s="231">
        <v>0</v>
      </c>
      <c r="K83" s="231">
        <v>2500</v>
      </c>
      <c r="L83" s="231">
        <v>2500</v>
      </c>
      <c r="M83" s="231">
        <v>0</v>
      </c>
      <c r="N83" s="231">
        <v>2950</v>
      </c>
      <c r="O83" s="231">
        <v>2950</v>
      </c>
      <c r="P83" s="231">
        <v>0</v>
      </c>
      <c r="Q83" s="231">
        <f>SUM(N83-K83)</f>
        <v>450</v>
      </c>
      <c r="R83" s="231">
        <f>SUM(O83-L83)</f>
        <v>450</v>
      </c>
      <c r="S83" s="231">
        <f>SUM(P83-M83)</f>
        <v>0</v>
      </c>
      <c r="T83" s="231">
        <v>2580</v>
      </c>
      <c r="U83" s="231">
        <v>2580</v>
      </c>
      <c r="V83" s="231">
        <f>SUM(S83-P83)</f>
        <v>0</v>
      </c>
      <c r="W83" s="231">
        <v>2250</v>
      </c>
      <c r="X83" s="231">
        <v>2250</v>
      </c>
      <c r="Y83" s="231">
        <v>0</v>
      </c>
      <c r="Z83" s="232"/>
    </row>
    <row r="84" spans="2:26" s="218" customFormat="1" ht="19.5" customHeight="1">
      <c r="B84" s="234"/>
      <c r="C84" s="235"/>
      <c r="D84" s="235"/>
      <c r="E84" s="236"/>
      <c r="F84" s="237" t="s">
        <v>5</v>
      </c>
      <c r="G84" s="338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2"/>
    </row>
    <row r="85" spans="2:26" s="218" customFormat="1" ht="65.25" customHeight="1">
      <c r="B85" s="234"/>
      <c r="C85" s="235"/>
      <c r="D85" s="235"/>
      <c r="E85" s="236"/>
      <c r="F85" s="247" t="s">
        <v>600</v>
      </c>
      <c r="G85" s="344"/>
      <c r="H85" s="243">
        <v>181.8</v>
      </c>
      <c r="I85" s="243">
        <v>181.8</v>
      </c>
      <c r="J85" s="243">
        <v>0</v>
      </c>
      <c r="K85" s="243">
        <v>300</v>
      </c>
      <c r="L85" s="243">
        <v>300</v>
      </c>
      <c r="M85" s="243">
        <v>0</v>
      </c>
      <c r="N85" s="231">
        <v>400</v>
      </c>
      <c r="O85" s="231">
        <v>400</v>
      </c>
      <c r="P85" s="231">
        <v>0</v>
      </c>
      <c r="Q85" s="231">
        <f aca="true" t="shared" si="9" ref="Q85:Q90">SUM(N85-K85)</f>
        <v>100</v>
      </c>
      <c r="R85" s="231">
        <f aca="true" t="shared" si="10" ref="R85:S89">SUM(O85-L85)</f>
        <v>100</v>
      </c>
      <c r="S85" s="231">
        <f t="shared" si="10"/>
        <v>0</v>
      </c>
      <c r="T85" s="231">
        <v>400</v>
      </c>
      <c r="U85" s="231">
        <v>400</v>
      </c>
      <c r="V85" s="231">
        <f aca="true" t="shared" si="11" ref="V85:V90">SUM(S85-P85)</f>
        <v>0</v>
      </c>
      <c r="W85" s="231">
        <v>450</v>
      </c>
      <c r="X85" s="231">
        <v>450</v>
      </c>
      <c r="Y85" s="231">
        <v>0</v>
      </c>
      <c r="Z85" s="232"/>
    </row>
    <row r="86" spans="2:26" s="233" customFormat="1" ht="21" customHeight="1">
      <c r="B86" s="219"/>
      <c r="C86" s="220"/>
      <c r="D86" s="220"/>
      <c r="E86" s="221"/>
      <c r="F86" s="241" t="s">
        <v>499</v>
      </c>
      <c r="G86" s="336" t="s">
        <v>500</v>
      </c>
      <c r="H86" s="243">
        <v>181.8</v>
      </c>
      <c r="I86" s="243">
        <v>181.8</v>
      </c>
      <c r="J86" s="243">
        <v>0</v>
      </c>
      <c r="K86" s="243">
        <v>300</v>
      </c>
      <c r="L86" s="243">
        <v>300</v>
      </c>
      <c r="M86" s="243">
        <v>0</v>
      </c>
      <c r="N86" s="231">
        <v>400</v>
      </c>
      <c r="O86" s="231">
        <v>400</v>
      </c>
      <c r="P86" s="231">
        <v>0</v>
      </c>
      <c r="Q86" s="231">
        <f t="shared" si="9"/>
        <v>100</v>
      </c>
      <c r="R86" s="231">
        <f t="shared" si="10"/>
        <v>100</v>
      </c>
      <c r="S86" s="231">
        <f t="shared" si="10"/>
        <v>0</v>
      </c>
      <c r="T86" s="231">
        <v>400</v>
      </c>
      <c r="U86" s="231">
        <v>400</v>
      </c>
      <c r="V86" s="231">
        <f t="shared" si="11"/>
        <v>0</v>
      </c>
      <c r="W86" s="231">
        <v>450</v>
      </c>
      <c r="X86" s="231">
        <v>450</v>
      </c>
      <c r="Y86" s="231">
        <v>0</v>
      </c>
      <c r="Z86" s="232"/>
    </row>
    <row r="87" spans="2:26" s="218" customFormat="1" ht="49.5" customHeight="1">
      <c r="B87" s="234"/>
      <c r="C87" s="235"/>
      <c r="D87" s="235"/>
      <c r="E87" s="236"/>
      <c r="F87" s="247" t="s">
        <v>601</v>
      </c>
      <c r="G87" s="344"/>
      <c r="H87" s="318">
        <v>861</v>
      </c>
      <c r="I87" s="318">
        <v>861</v>
      </c>
      <c r="J87" s="321">
        <v>2200</v>
      </c>
      <c r="K87" s="321">
        <v>2200</v>
      </c>
      <c r="L87" s="318">
        <v>0</v>
      </c>
      <c r="M87" s="317">
        <v>0</v>
      </c>
      <c r="N87" s="312">
        <v>2550</v>
      </c>
      <c r="O87" s="312">
        <v>2550</v>
      </c>
      <c r="P87" s="312">
        <v>0</v>
      </c>
      <c r="Q87" s="312">
        <f t="shared" si="9"/>
        <v>350</v>
      </c>
      <c r="R87" s="312">
        <f>SUM(O87-L87)</f>
        <v>2550</v>
      </c>
      <c r="S87" s="312">
        <f t="shared" si="10"/>
        <v>0</v>
      </c>
      <c r="T87" s="312">
        <v>2180</v>
      </c>
      <c r="U87" s="312">
        <v>2180</v>
      </c>
      <c r="V87" s="312">
        <f t="shared" si="11"/>
        <v>0</v>
      </c>
      <c r="W87" s="312">
        <v>1800</v>
      </c>
      <c r="X87" s="312">
        <v>1800</v>
      </c>
      <c r="Y87" s="312">
        <v>0</v>
      </c>
      <c r="Z87" s="232"/>
    </row>
    <row r="88" spans="2:26" s="233" customFormat="1" ht="15.75" customHeight="1">
      <c r="B88" s="219"/>
      <c r="C88" s="220"/>
      <c r="D88" s="220"/>
      <c r="E88" s="221"/>
      <c r="F88" s="241" t="s">
        <v>424</v>
      </c>
      <c r="G88" s="336" t="s">
        <v>423</v>
      </c>
      <c r="H88" s="243">
        <v>856</v>
      </c>
      <c r="I88" s="243">
        <v>856</v>
      </c>
      <c r="J88" s="243">
        <v>2100</v>
      </c>
      <c r="K88" s="243">
        <v>2100</v>
      </c>
      <c r="L88" s="243">
        <v>0</v>
      </c>
      <c r="M88" s="243">
        <v>0</v>
      </c>
      <c r="N88" s="231">
        <v>2500</v>
      </c>
      <c r="O88" s="231">
        <v>2500</v>
      </c>
      <c r="P88" s="231">
        <v>0</v>
      </c>
      <c r="Q88" s="231">
        <f t="shared" si="9"/>
        <v>400</v>
      </c>
      <c r="R88" s="231">
        <f>SUM(O88-L88)</f>
        <v>2500</v>
      </c>
      <c r="S88" s="231">
        <f t="shared" si="10"/>
        <v>0</v>
      </c>
      <c r="T88" s="231">
        <v>2130</v>
      </c>
      <c r="U88" s="231">
        <v>2130</v>
      </c>
      <c r="V88" s="231">
        <f t="shared" si="11"/>
        <v>0</v>
      </c>
      <c r="W88" s="231">
        <v>1750</v>
      </c>
      <c r="X88" s="231">
        <v>1750</v>
      </c>
      <c r="Y88" s="231">
        <v>0</v>
      </c>
      <c r="Z88" s="232"/>
    </row>
    <row r="89" spans="2:26" s="233" customFormat="1" ht="15.75" customHeight="1">
      <c r="B89" s="219"/>
      <c r="C89" s="220"/>
      <c r="D89" s="220"/>
      <c r="E89" s="221"/>
      <c r="F89" s="241" t="s">
        <v>499</v>
      </c>
      <c r="G89" s="336" t="s">
        <v>500</v>
      </c>
      <c r="H89" s="243">
        <v>5</v>
      </c>
      <c r="I89" s="243">
        <v>5</v>
      </c>
      <c r="J89" s="243">
        <v>100</v>
      </c>
      <c r="K89" s="243">
        <v>100</v>
      </c>
      <c r="L89" s="243">
        <v>0</v>
      </c>
      <c r="M89" s="243">
        <v>0</v>
      </c>
      <c r="N89" s="231">
        <v>50</v>
      </c>
      <c r="O89" s="231">
        <v>50</v>
      </c>
      <c r="P89" s="231">
        <v>0</v>
      </c>
      <c r="Q89" s="231">
        <f t="shared" si="9"/>
        <v>-50</v>
      </c>
      <c r="R89" s="231">
        <f>SUM(O89-L89)</f>
        <v>50</v>
      </c>
      <c r="S89" s="231">
        <f t="shared" si="10"/>
        <v>0</v>
      </c>
      <c r="T89" s="231">
        <v>50</v>
      </c>
      <c r="U89" s="231">
        <v>50</v>
      </c>
      <c r="V89" s="231">
        <f t="shared" si="11"/>
        <v>0</v>
      </c>
      <c r="W89" s="231">
        <v>50</v>
      </c>
      <c r="X89" s="231">
        <v>50</v>
      </c>
      <c r="Y89" s="231">
        <v>0</v>
      </c>
      <c r="Z89" s="232"/>
    </row>
    <row r="90" spans="2:26" s="233" customFormat="1" ht="25.5" customHeight="1">
      <c r="B90" s="227" t="s">
        <v>218</v>
      </c>
      <c r="C90" s="222" t="s">
        <v>219</v>
      </c>
      <c r="D90" s="222" t="s">
        <v>195</v>
      </c>
      <c r="E90" s="222" t="s">
        <v>195</v>
      </c>
      <c r="F90" s="228" t="s">
        <v>220</v>
      </c>
      <c r="G90" s="343"/>
      <c r="H90" s="310">
        <v>300</v>
      </c>
      <c r="I90" s="310">
        <v>0</v>
      </c>
      <c r="J90" s="310">
        <v>300</v>
      </c>
      <c r="K90" s="318">
        <v>400</v>
      </c>
      <c r="L90" s="318">
        <v>400</v>
      </c>
      <c r="M90" s="317">
        <v>0</v>
      </c>
      <c r="N90" s="318">
        <v>400</v>
      </c>
      <c r="O90" s="318">
        <v>400</v>
      </c>
      <c r="P90" s="317">
        <v>0</v>
      </c>
      <c r="Q90" s="312">
        <f t="shared" si="9"/>
        <v>0</v>
      </c>
      <c r="R90" s="312">
        <f>SUM(O90-L90)</f>
        <v>0</v>
      </c>
      <c r="S90" s="312">
        <f>SUM(P90-M90)</f>
        <v>0</v>
      </c>
      <c r="T90" s="312">
        <v>1000</v>
      </c>
      <c r="U90" s="312">
        <f>SUM(T90)</f>
        <v>1000</v>
      </c>
      <c r="V90" s="312">
        <f t="shared" si="11"/>
        <v>0</v>
      </c>
      <c r="W90" s="312">
        <v>1000</v>
      </c>
      <c r="X90" s="312">
        <f>SUM(W90)</f>
        <v>1000</v>
      </c>
      <c r="Y90" s="312">
        <f>SUM(V90-S90)</f>
        <v>0</v>
      </c>
      <c r="Z90" s="232"/>
    </row>
    <row r="91" spans="2:26" s="233" customFormat="1" ht="19.5" customHeight="1">
      <c r="B91" s="219"/>
      <c r="C91" s="220"/>
      <c r="D91" s="220"/>
      <c r="E91" s="221"/>
      <c r="F91" s="241" t="s">
        <v>5</v>
      </c>
      <c r="G91" s="338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2"/>
    </row>
    <row r="92" spans="2:26" s="233" customFormat="1" ht="19.5" customHeight="1">
      <c r="B92" s="227" t="s">
        <v>221</v>
      </c>
      <c r="C92" s="222" t="s">
        <v>219</v>
      </c>
      <c r="D92" s="222" t="s">
        <v>222</v>
      </c>
      <c r="E92" s="222" t="s">
        <v>195</v>
      </c>
      <c r="F92" s="238" t="s">
        <v>223</v>
      </c>
      <c r="G92" s="238"/>
      <c r="H92" s="310">
        <v>300</v>
      </c>
      <c r="I92" s="310">
        <v>0</v>
      </c>
      <c r="J92" s="310">
        <v>300</v>
      </c>
      <c r="K92" s="318">
        <v>400</v>
      </c>
      <c r="L92" s="318">
        <v>400</v>
      </c>
      <c r="M92" s="317">
        <v>0</v>
      </c>
      <c r="N92" s="318">
        <v>400</v>
      </c>
      <c r="O92" s="318">
        <v>400</v>
      </c>
      <c r="P92" s="317">
        <v>0</v>
      </c>
      <c r="Q92" s="312">
        <f>SUM(N92-K92)</f>
        <v>0</v>
      </c>
      <c r="R92" s="312">
        <f>SUM(O92-L92)</f>
        <v>0</v>
      </c>
      <c r="S92" s="312">
        <f>SUM(P92-M92)</f>
        <v>0</v>
      </c>
      <c r="T92" s="312">
        <v>1000</v>
      </c>
      <c r="U92" s="312">
        <f>SUM(T92)</f>
        <v>1000</v>
      </c>
      <c r="V92" s="312">
        <f>SUM(S92-P92)</f>
        <v>0</v>
      </c>
      <c r="W92" s="312">
        <v>1000</v>
      </c>
      <c r="X92" s="312">
        <f>SUM(W92)</f>
        <v>1000</v>
      </c>
      <c r="Y92" s="312">
        <f>SUM(V92-S92)</f>
        <v>0</v>
      </c>
      <c r="Z92" s="232"/>
    </row>
    <row r="93" spans="2:26" s="233" customFormat="1" ht="20.25" customHeight="1">
      <c r="B93" s="219"/>
      <c r="C93" s="220"/>
      <c r="D93" s="220"/>
      <c r="E93" s="221"/>
      <c r="F93" s="241" t="s">
        <v>200</v>
      </c>
      <c r="G93" s="338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2"/>
    </row>
    <row r="94" spans="2:26" s="233" customFormat="1" ht="19.5" customHeight="1">
      <c r="B94" s="227" t="s">
        <v>224</v>
      </c>
      <c r="C94" s="222" t="s">
        <v>219</v>
      </c>
      <c r="D94" s="222" t="s">
        <v>222</v>
      </c>
      <c r="E94" s="222" t="s">
        <v>198</v>
      </c>
      <c r="F94" s="241" t="s">
        <v>223</v>
      </c>
      <c r="G94" s="338"/>
      <c r="H94" s="249">
        <v>300</v>
      </c>
      <c r="I94" s="307">
        <v>0</v>
      </c>
      <c r="J94" s="307">
        <v>300</v>
      </c>
      <c r="K94" s="319">
        <v>400</v>
      </c>
      <c r="L94" s="319">
        <v>400</v>
      </c>
      <c r="M94" s="320">
        <v>0</v>
      </c>
      <c r="N94" s="319">
        <v>400</v>
      </c>
      <c r="O94" s="319">
        <v>400</v>
      </c>
      <c r="P94" s="320">
        <v>0</v>
      </c>
      <c r="Q94" s="308">
        <f>SUM(N94-K94)</f>
        <v>0</v>
      </c>
      <c r="R94" s="308">
        <f>SUM(O94-L94)</f>
        <v>0</v>
      </c>
      <c r="S94" s="308">
        <f>SUM(P94-M94)</f>
        <v>0</v>
      </c>
      <c r="T94" s="308">
        <v>1000</v>
      </c>
      <c r="U94" s="308">
        <f>SUM(T94)</f>
        <v>1000</v>
      </c>
      <c r="V94" s="308">
        <f>SUM(S94-P94)</f>
        <v>0</v>
      </c>
      <c r="W94" s="308">
        <v>1000</v>
      </c>
      <c r="X94" s="308">
        <f>SUM(W94)</f>
        <v>1000</v>
      </c>
      <c r="Y94" s="308">
        <f>SUM(V94-S94)</f>
        <v>0</v>
      </c>
      <c r="Z94" s="232"/>
    </row>
    <row r="95" spans="2:26" s="233" customFormat="1" ht="20.25" customHeight="1">
      <c r="B95" s="219"/>
      <c r="C95" s="220"/>
      <c r="D95" s="220"/>
      <c r="E95" s="221"/>
      <c r="F95" s="241" t="s">
        <v>5</v>
      </c>
      <c r="G95" s="338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2"/>
    </row>
    <row r="96" spans="2:26" s="233" customFormat="1" ht="30" customHeight="1">
      <c r="B96" s="219"/>
      <c r="C96" s="220"/>
      <c r="D96" s="220"/>
      <c r="E96" s="221"/>
      <c r="F96" s="238" t="s">
        <v>602</v>
      </c>
      <c r="G96" s="344"/>
      <c r="H96" s="310">
        <v>300</v>
      </c>
      <c r="I96" s="310">
        <v>0</v>
      </c>
      <c r="J96" s="310">
        <v>300</v>
      </c>
      <c r="K96" s="318">
        <v>400</v>
      </c>
      <c r="L96" s="318">
        <v>400</v>
      </c>
      <c r="M96" s="317">
        <v>0</v>
      </c>
      <c r="N96" s="318">
        <v>400</v>
      </c>
      <c r="O96" s="318">
        <v>400</v>
      </c>
      <c r="P96" s="317">
        <v>0</v>
      </c>
      <c r="Q96" s="312">
        <f aca="true" t="shared" si="12" ref="Q96:S101">SUM(N96-K96)</f>
        <v>0</v>
      </c>
      <c r="R96" s="312">
        <f t="shared" si="12"/>
        <v>0</v>
      </c>
      <c r="S96" s="312">
        <f t="shared" si="12"/>
        <v>0</v>
      </c>
      <c r="T96" s="312">
        <v>1000</v>
      </c>
      <c r="U96" s="312">
        <f aca="true" t="shared" si="13" ref="U96:U101">SUM(T96)</f>
        <v>1000</v>
      </c>
      <c r="V96" s="312">
        <f aca="true" t="shared" si="14" ref="V96:V101">SUM(S96-P96)</f>
        <v>0</v>
      </c>
      <c r="W96" s="312">
        <v>1000</v>
      </c>
      <c r="X96" s="312">
        <f aca="true" t="shared" si="15" ref="X96:X101">SUM(W96)</f>
        <v>1000</v>
      </c>
      <c r="Y96" s="312">
        <f aca="true" t="shared" si="16" ref="Y96:Y101">SUM(V96-S96)</f>
        <v>0</v>
      </c>
      <c r="Z96" s="232"/>
    </row>
    <row r="97" spans="2:26" s="233" customFormat="1" ht="18.75" customHeight="1">
      <c r="B97" s="219"/>
      <c r="C97" s="220"/>
      <c r="D97" s="220"/>
      <c r="E97" s="221"/>
      <c r="F97" s="241" t="s">
        <v>393</v>
      </c>
      <c r="G97" s="336" t="s">
        <v>392</v>
      </c>
      <c r="H97" s="243">
        <v>0</v>
      </c>
      <c r="I97" s="243">
        <v>0</v>
      </c>
      <c r="J97" s="243">
        <v>0</v>
      </c>
      <c r="K97" s="240"/>
      <c r="L97" s="243">
        <v>0</v>
      </c>
      <c r="M97" s="243">
        <v>0</v>
      </c>
      <c r="N97" s="240"/>
      <c r="O97" s="243">
        <v>0</v>
      </c>
      <c r="P97" s="243">
        <v>0</v>
      </c>
      <c r="Q97" s="231">
        <f t="shared" si="12"/>
        <v>0</v>
      </c>
      <c r="R97" s="231">
        <f t="shared" si="12"/>
        <v>0</v>
      </c>
      <c r="S97" s="231">
        <f t="shared" si="12"/>
        <v>0</v>
      </c>
      <c r="T97" s="231">
        <v>0</v>
      </c>
      <c r="U97" s="231">
        <f t="shared" si="13"/>
        <v>0</v>
      </c>
      <c r="V97" s="231">
        <f t="shared" si="14"/>
        <v>0</v>
      </c>
      <c r="W97" s="231">
        <v>0</v>
      </c>
      <c r="X97" s="231">
        <f t="shared" si="15"/>
        <v>0</v>
      </c>
      <c r="Y97" s="231">
        <f t="shared" si="16"/>
        <v>0</v>
      </c>
      <c r="Z97" s="232"/>
    </row>
    <row r="98" spans="2:26" s="233" customFormat="1" ht="18.75" customHeight="1">
      <c r="B98" s="219"/>
      <c r="C98" s="220"/>
      <c r="D98" s="220"/>
      <c r="E98" s="221"/>
      <c r="F98" s="241" t="s">
        <v>424</v>
      </c>
      <c r="G98" s="336" t="s">
        <v>423</v>
      </c>
      <c r="H98" s="243">
        <v>0</v>
      </c>
      <c r="I98" s="243">
        <v>0</v>
      </c>
      <c r="J98" s="243">
        <v>0</v>
      </c>
      <c r="K98" s="243">
        <v>400</v>
      </c>
      <c r="L98" s="243">
        <v>400</v>
      </c>
      <c r="M98" s="243">
        <v>0</v>
      </c>
      <c r="N98" s="243">
        <v>400</v>
      </c>
      <c r="O98" s="243">
        <v>400</v>
      </c>
      <c r="P98" s="243">
        <v>0</v>
      </c>
      <c r="Q98" s="231">
        <f t="shared" si="12"/>
        <v>0</v>
      </c>
      <c r="R98" s="231">
        <f t="shared" si="12"/>
        <v>0</v>
      </c>
      <c r="S98" s="231">
        <f t="shared" si="12"/>
        <v>0</v>
      </c>
      <c r="T98" s="231">
        <v>1000</v>
      </c>
      <c r="U98" s="231">
        <v>1000</v>
      </c>
      <c r="V98" s="231">
        <f t="shared" si="14"/>
        <v>0</v>
      </c>
      <c r="W98" s="231">
        <v>1000</v>
      </c>
      <c r="X98" s="231">
        <v>1000</v>
      </c>
      <c r="Y98" s="231">
        <f t="shared" si="16"/>
        <v>0</v>
      </c>
      <c r="Z98" s="232"/>
    </row>
    <row r="99" spans="2:26" s="233" customFormat="1" ht="27" customHeight="1">
      <c r="B99" s="219"/>
      <c r="C99" s="220"/>
      <c r="D99" s="220"/>
      <c r="E99" s="221"/>
      <c r="F99" s="241" t="s">
        <v>522</v>
      </c>
      <c r="G99" s="336" t="s">
        <v>521</v>
      </c>
      <c r="H99" s="243">
        <v>0</v>
      </c>
      <c r="I99" s="243">
        <v>0</v>
      </c>
      <c r="J99" s="243">
        <v>0</v>
      </c>
      <c r="K99" s="243">
        <v>0</v>
      </c>
      <c r="L99" s="243">
        <v>0</v>
      </c>
      <c r="M99" s="243">
        <v>0</v>
      </c>
      <c r="N99" s="231">
        <v>0</v>
      </c>
      <c r="O99" s="231">
        <v>0</v>
      </c>
      <c r="P99" s="243">
        <v>0</v>
      </c>
      <c r="Q99" s="231">
        <f t="shared" si="12"/>
        <v>0</v>
      </c>
      <c r="R99" s="231">
        <f t="shared" si="12"/>
        <v>0</v>
      </c>
      <c r="S99" s="231">
        <f t="shared" si="12"/>
        <v>0</v>
      </c>
      <c r="T99" s="231">
        <v>0</v>
      </c>
      <c r="U99" s="231">
        <f t="shared" si="13"/>
        <v>0</v>
      </c>
      <c r="V99" s="231">
        <f t="shared" si="14"/>
        <v>0</v>
      </c>
      <c r="W99" s="231">
        <v>0</v>
      </c>
      <c r="X99" s="231">
        <f t="shared" si="15"/>
        <v>0</v>
      </c>
      <c r="Y99" s="231">
        <f t="shared" si="16"/>
        <v>0</v>
      </c>
      <c r="Z99" s="232"/>
    </row>
    <row r="100" spans="2:26" s="233" customFormat="1" ht="18.75" customHeight="1">
      <c r="B100" s="219"/>
      <c r="C100" s="220"/>
      <c r="D100" s="220"/>
      <c r="E100" s="221"/>
      <c r="F100" s="241" t="s">
        <v>528</v>
      </c>
      <c r="G100" s="336" t="s">
        <v>527</v>
      </c>
      <c r="H100" s="243">
        <v>0</v>
      </c>
      <c r="I100" s="243">
        <v>0</v>
      </c>
      <c r="J100" s="243">
        <v>0</v>
      </c>
      <c r="K100" s="243">
        <v>0</v>
      </c>
      <c r="L100" s="243">
        <v>0</v>
      </c>
      <c r="M100" s="243">
        <v>0</v>
      </c>
      <c r="N100" s="243">
        <v>0</v>
      </c>
      <c r="O100" s="243">
        <v>0</v>
      </c>
      <c r="P100" s="243">
        <v>0</v>
      </c>
      <c r="Q100" s="231">
        <f t="shared" si="12"/>
        <v>0</v>
      </c>
      <c r="R100" s="231">
        <f t="shared" si="12"/>
        <v>0</v>
      </c>
      <c r="S100" s="231">
        <f t="shared" si="12"/>
        <v>0</v>
      </c>
      <c r="T100" s="231">
        <v>0</v>
      </c>
      <c r="U100" s="231">
        <f t="shared" si="13"/>
        <v>0</v>
      </c>
      <c r="V100" s="231">
        <f t="shared" si="14"/>
        <v>0</v>
      </c>
      <c r="W100" s="231">
        <v>0</v>
      </c>
      <c r="X100" s="231">
        <f t="shared" si="15"/>
        <v>0</v>
      </c>
      <c r="Y100" s="231">
        <f t="shared" si="16"/>
        <v>0</v>
      </c>
      <c r="Z100" s="232"/>
    </row>
    <row r="101" spans="2:26" s="233" customFormat="1" ht="18.75" customHeight="1">
      <c r="B101" s="219"/>
      <c r="C101" s="220"/>
      <c r="D101" s="220"/>
      <c r="E101" s="221"/>
      <c r="F101" s="241" t="s">
        <v>530</v>
      </c>
      <c r="G101" s="336" t="s">
        <v>531</v>
      </c>
      <c r="H101" s="249">
        <v>300</v>
      </c>
      <c r="I101" s="249">
        <v>0</v>
      </c>
      <c r="J101" s="249">
        <v>300</v>
      </c>
      <c r="K101" s="243">
        <v>0</v>
      </c>
      <c r="L101" s="243">
        <v>0</v>
      </c>
      <c r="M101" s="243">
        <v>0</v>
      </c>
      <c r="N101" s="243">
        <v>0</v>
      </c>
      <c r="O101" s="243">
        <v>0</v>
      </c>
      <c r="P101" s="243">
        <v>0</v>
      </c>
      <c r="Q101" s="231">
        <f t="shared" si="12"/>
        <v>0</v>
      </c>
      <c r="R101" s="231">
        <f t="shared" si="12"/>
        <v>0</v>
      </c>
      <c r="S101" s="231">
        <f t="shared" si="12"/>
        <v>0</v>
      </c>
      <c r="T101" s="231">
        <v>0</v>
      </c>
      <c r="U101" s="231">
        <f t="shared" si="13"/>
        <v>0</v>
      </c>
      <c r="V101" s="231">
        <f t="shared" si="14"/>
        <v>0</v>
      </c>
      <c r="W101" s="231">
        <v>0</v>
      </c>
      <c r="X101" s="231">
        <f t="shared" si="15"/>
        <v>0</v>
      </c>
      <c r="Y101" s="231">
        <f t="shared" si="16"/>
        <v>0</v>
      </c>
      <c r="Z101" s="232"/>
    </row>
    <row r="102" spans="2:26" s="233" customFormat="1" ht="30" customHeight="1">
      <c r="B102" s="227" t="s">
        <v>225</v>
      </c>
      <c r="C102" s="222" t="s">
        <v>219</v>
      </c>
      <c r="D102" s="222" t="s">
        <v>211</v>
      </c>
      <c r="E102" s="222" t="s">
        <v>195</v>
      </c>
      <c r="F102" s="238" t="s">
        <v>226</v>
      </c>
      <c r="G102" s="238"/>
      <c r="H102" s="239"/>
      <c r="I102" s="239"/>
      <c r="J102" s="239"/>
      <c r="K102" s="239"/>
      <c r="L102" s="239"/>
      <c r="M102" s="239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2"/>
    </row>
    <row r="103" spans="2:26" s="218" customFormat="1" ht="12.75" customHeight="1">
      <c r="B103" s="234"/>
      <c r="C103" s="235"/>
      <c r="D103" s="235"/>
      <c r="E103" s="236"/>
      <c r="F103" s="237" t="s">
        <v>200</v>
      </c>
      <c r="G103" s="338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2"/>
    </row>
    <row r="104" spans="2:26" s="233" customFormat="1" ht="26.25" customHeight="1">
      <c r="B104" s="227" t="s">
        <v>227</v>
      </c>
      <c r="C104" s="222" t="s">
        <v>219</v>
      </c>
      <c r="D104" s="222" t="s">
        <v>211</v>
      </c>
      <c r="E104" s="222" t="s">
        <v>198</v>
      </c>
      <c r="F104" s="241" t="s">
        <v>226</v>
      </c>
      <c r="G104" s="338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2"/>
    </row>
    <row r="105" spans="2:26" s="218" customFormat="1" ht="12.75" customHeight="1">
      <c r="B105" s="234"/>
      <c r="C105" s="235"/>
      <c r="D105" s="235"/>
      <c r="E105" s="236"/>
      <c r="F105" s="237" t="s">
        <v>5</v>
      </c>
      <c r="G105" s="338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2"/>
    </row>
    <row r="106" spans="2:26" s="233" customFormat="1" ht="60.75" customHeight="1">
      <c r="B106" s="219"/>
      <c r="C106" s="220"/>
      <c r="D106" s="220"/>
      <c r="E106" s="221"/>
      <c r="F106" s="238" t="s">
        <v>603</v>
      </c>
      <c r="G106" s="344"/>
      <c r="H106" s="242"/>
      <c r="I106" s="242"/>
      <c r="J106" s="242"/>
      <c r="K106" s="242"/>
      <c r="L106" s="242"/>
      <c r="M106" s="242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2"/>
    </row>
    <row r="107" spans="2:26" s="233" customFormat="1" ht="18" customHeight="1">
      <c r="B107" s="219"/>
      <c r="C107" s="220"/>
      <c r="D107" s="220"/>
      <c r="E107" s="221"/>
      <c r="F107" s="241" t="s">
        <v>419</v>
      </c>
      <c r="G107" s="336" t="s">
        <v>420</v>
      </c>
      <c r="H107" s="240"/>
      <c r="I107" s="240"/>
      <c r="J107" s="240"/>
      <c r="K107" s="240"/>
      <c r="L107" s="240"/>
      <c r="M107" s="240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2"/>
    </row>
    <row r="108" spans="2:26" s="233" customFormat="1" ht="40.5" customHeight="1">
      <c r="B108" s="219"/>
      <c r="C108" s="220"/>
      <c r="D108" s="220"/>
      <c r="E108" s="221"/>
      <c r="F108" s="238" t="s">
        <v>604</v>
      </c>
      <c r="G108" s="344"/>
      <c r="H108" s="242"/>
      <c r="I108" s="242"/>
      <c r="J108" s="242"/>
      <c r="K108" s="242"/>
      <c r="L108" s="242"/>
      <c r="M108" s="242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2"/>
    </row>
    <row r="109" spans="2:26" s="218" customFormat="1" ht="12.75" customHeight="1">
      <c r="B109" s="234"/>
      <c r="C109" s="235"/>
      <c r="D109" s="235"/>
      <c r="E109" s="236"/>
      <c r="F109" s="237" t="s">
        <v>454</v>
      </c>
      <c r="G109" s="336" t="s">
        <v>455</v>
      </c>
      <c r="H109" s="240"/>
      <c r="I109" s="240"/>
      <c r="J109" s="240"/>
      <c r="K109" s="240"/>
      <c r="L109" s="240"/>
      <c r="M109" s="240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2"/>
    </row>
    <row r="110" spans="2:26" s="233" customFormat="1" ht="19.5" customHeight="1">
      <c r="B110" s="227" t="s">
        <v>228</v>
      </c>
      <c r="C110" s="222" t="s">
        <v>229</v>
      </c>
      <c r="D110" s="222" t="s">
        <v>195</v>
      </c>
      <c r="E110" s="222" t="s">
        <v>195</v>
      </c>
      <c r="F110" s="228" t="s">
        <v>230</v>
      </c>
      <c r="G110" s="343"/>
      <c r="H110" s="322">
        <v>13806.3</v>
      </c>
      <c r="I110" s="322">
        <v>12335.1</v>
      </c>
      <c r="J110" s="322">
        <v>1471.2</v>
      </c>
      <c r="K110" s="323" t="s">
        <v>751</v>
      </c>
      <c r="L110" s="311">
        <v>10710.5</v>
      </c>
      <c r="M110" s="323" t="s">
        <v>752</v>
      </c>
      <c r="N110" s="312">
        <v>85000</v>
      </c>
      <c r="O110" s="312">
        <v>11000</v>
      </c>
      <c r="P110" s="312">
        <v>74000</v>
      </c>
      <c r="Q110" s="312">
        <f>SUM(N110-K110)</f>
        <v>278289.5</v>
      </c>
      <c r="R110" s="312">
        <f>SUM(O110-L110)</f>
        <v>289.5</v>
      </c>
      <c r="S110" s="312">
        <f>SUM(P110-M110)</f>
        <v>278000</v>
      </c>
      <c r="T110" s="312">
        <v>42000</v>
      </c>
      <c r="U110" s="312">
        <v>14000</v>
      </c>
      <c r="V110" s="312">
        <v>28000</v>
      </c>
      <c r="W110" s="312">
        <v>63000</v>
      </c>
      <c r="X110" s="312">
        <v>16000</v>
      </c>
      <c r="Y110" s="312">
        <v>47000</v>
      </c>
      <c r="Z110" s="232"/>
    </row>
    <row r="111" spans="2:26" s="218" customFormat="1" ht="12.75" customHeight="1">
      <c r="B111" s="234"/>
      <c r="C111" s="235"/>
      <c r="D111" s="235"/>
      <c r="E111" s="236"/>
      <c r="F111" s="237" t="s">
        <v>5</v>
      </c>
      <c r="G111" s="338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2"/>
    </row>
    <row r="112" spans="2:26" s="233" customFormat="1" ht="46.5" customHeight="1">
      <c r="B112" s="227" t="s">
        <v>231</v>
      </c>
      <c r="C112" s="222" t="s">
        <v>229</v>
      </c>
      <c r="D112" s="222" t="s">
        <v>198</v>
      </c>
      <c r="E112" s="222" t="s">
        <v>195</v>
      </c>
      <c r="F112" s="238" t="s">
        <v>232</v>
      </c>
      <c r="G112" s="238"/>
      <c r="H112" s="239"/>
      <c r="I112" s="239"/>
      <c r="J112" s="239"/>
      <c r="K112" s="239"/>
      <c r="L112" s="239"/>
      <c r="M112" s="239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2"/>
    </row>
    <row r="113" spans="2:26" s="218" customFormat="1" ht="12.75" customHeight="1">
      <c r="B113" s="234"/>
      <c r="C113" s="235"/>
      <c r="D113" s="235"/>
      <c r="E113" s="236"/>
      <c r="F113" s="237" t="s">
        <v>200</v>
      </c>
      <c r="G113" s="338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2"/>
    </row>
    <row r="114" spans="2:26" s="218" customFormat="1" ht="12.75" customHeight="1">
      <c r="B114" s="224" t="s">
        <v>233</v>
      </c>
      <c r="C114" s="225" t="s">
        <v>229</v>
      </c>
      <c r="D114" s="225" t="s">
        <v>198</v>
      </c>
      <c r="E114" s="225" t="s">
        <v>198</v>
      </c>
      <c r="F114" s="237" t="s">
        <v>234</v>
      </c>
      <c r="G114" s="338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2"/>
    </row>
    <row r="115" spans="2:26" s="218" customFormat="1" ht="12.75" customHeight="1">
      <c r="B115" s="234"/>
      <c r="C115" s="235"/>
      <c r="D115" s="235"/>
      <c r="E115" s="236"/>
      <c r="F115" s="237" t="s">
        <v>5</v>
      </c>
      <c r="G115" s="338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2"/>
    </row>
    <row r="116" spans="2:26" s="233" customFormat="1" ht="66" customHeight="1">
      <c r="B116" s="219"/>
      <c r="C116" s="220"/>
      <c r="D116" s="220"/>
      <c r="E116" s="221"/>
      <c r="F116" s="238" t="s">
        <v>605</v>
      </c>
      <c r="G116" s="344"/>
      <c r="H116" s="242"/>
      <c r="I116" s="242"/>
      <c r="J116" s="242"/>
      <c r="K116" s="242"/>
      <c r="L116" s="242"/>
      <c r="M116" s="242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2"/>
    </row>
    <row r="117" spans="2:26" s="233" customFormat="1" ht="22.5" customHeight="1">
      <c r="B117" s="219"/>
      <c r="C117" s="220"/>
      <c r="D117" s="220"/>
      <c r="E117" s="221"/>
      <c r="F117" s="241" t="s">
        <v>419</v>
      </c>
      <c r="G117" s="336" t="s">
        <v>420</v>
      </c>
      <c r="H117" s="240"/>
      <c r="I117" s="240"/>
      <c r="J117" s="240"/>
      <c r="K117" s="240"/>
      <c r="L117" s="240"/>
      <c r="M117" s="240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2"/>
    </row>
    <row r="118" spans="2:26" s="233" customFormat="1" ht="72" customHeight="1">
      <c r="B118" s="219"/>
      <c r="C118" s="220"/>
      <c r="D118" s="220"/>
      <c r="E118" s="221"/>
      <c r="F118" s="238" t="s">
        <v>606</v>
      </c>
      <c r="G118" s="344"/>
      <c r="H118" s="242"/>
      <c r="I118" s="242"/>
      <c r="J118" s="242"/>
      <c r="K118" s="242"/>
      <c r="L118" s="242"/>
      <c r="M118" s="242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2"/>
    </row>
    <row r="119" spans="2:26" s="233" customFormat="1" ht="22.5" customHeight="1">
      <c r="B119" s="219"/>
      <c r="C119" s="220"/>
      <c r="D119" s="220"/>
      <c r="E119" s="221"/>
      <c r="F119" s="241" t="s">
        <v>419</v>
      </c>
      <c r="G119" s="336" t="s">
        <v>420</v>
      </c>
      <c r="H119" s="240"/>
      <c r="I119" s="240"/>
      <c r="J119" s="240"/>
      <c r="K119" s="240"/>
      <c r="L119" s="240"/>
      <c r="M119" s="240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2"/>
    </row>
    <row r="120" spans="2:26" s="233" customFormat="1" ht="45.75" customHeight="1">
      <c r="B120" s="227" t="s">
        <v>235</v>
      </c>
      <c r="C120" s="222" t="s">
        <v>229</v>
      </c>
      <c r="D120" s="222" t="s">
        <v>222</v>
      </c>
      <c r="E120" s="222" t="s">
        <v>195</v>
      </c>
      <c r="F120" s="238" t="s">
        <v>236</v>
      </c>
      <c r="G120" s="238"/>
      <c r="H120" s="239"/>
      <c r="I120" s="239"/>
      <c r="J120" s="239"/>
      <c r="K120" s="239"/>
      <c r="L120" s="239"/>
      <c r="M120" s="239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2"/>
    </row>
    <row r="121" spans="2:26" s="218" customFormat="1" ht="12.75" customHeight="1">
      <c r="B121" s="234"/>
      <c r="C121" s="235"/>
      <c r="D121" s="235"/>
      <c r="E121" s="236"/>
      <c r="F121" s="237" t="s">
        <v>200</v>
      </c>
      <c r="G121" s="338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2"/>
    </row>
    <row r="122" spans="2:26" s="218" customFormat="1" ht="12.75" customHeight="1">
      <c r="B122" s="224" t="s">
        <v>237</v>
      </c>
      <c r="C122" s="225" t="s">
        <v>229</v>
      </c>
      <c r="D122" s="225" t="s">
        <v>222</v>
      </c>
      <c r="E122" s="225" t="s">
        <v>238</v>
      </c>
      <c r="F122" s="237" t="s">
        <v>239</v>
      </c>
      <c r="G122" s="338"/>
      <c r="H122" s="250">
        <v>321.7</v>
      </c>
      <c r="I122" s="250"/>
      <c r="J122" s="250">
        <v>321.7</v>
      </c>
      <c r="K122" s="231">
        <v>16150</v>
      </c>
      <c r="L122" s="231">
        <v>150</v>
      </c>
      <c r="M122" s="231">
        <v>16000</v>
      </c>
      <c r="N122" s="231">
        <v>30000</v>
      </c>
      <c r="O122" s="231">
        <v>0</v>
      </c>
      <c r="P122" s="231">
        <v>30000</v>
      </c>
      <c r="Q122" s="231">
        <f>SUM(N122-K122)</f>
        <v>13850</v>
      </c>
      <c r="R122" s="231">
        <f>SUM(O122-L122)</f>
        <v>-150</v>
      </c>
      <c r="S122" s="231">
        <f>SUM(P122-M122)</f>
        <v>14000</v>
      </c>
      <c r="T122" s="231"/>
      <c r="U122" s="231"/>
      <c r="V122" s="231"/>
      <c r="W122" s="231"/>
      <c r="X122" s="231"/>
      <c r="Y122" s="231"/>
      <c r="Z122" s="232"/>
    </row>
    <row r="123" spans="2:26" s="218" customFormat="1" ht="12.75" customHeight="1">
      <c r="B123" s="234"/>
      <c r="C123" s="235"/>
      <c r="D123" s="235"/>
      <c r="E123" s="236"/>
      <c r="F123" s="237" t="s">
        <v>5</v>
      </c>
      <c r="G123" s="338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2"/>
    </row>
    <row r="124" spans="2:26" s="233" customFormat="1" ht="31.5" customHeight="1">
      <c r="B124" s="219"/>
      <c r="C124" s="220"/>
      <c r="D124" s="220"/>
      <c r="E124" s="221"/>
      <c r="F124" s="238" t="s">
        <v>607</v>
      </c>
      <c r="G124" s="344"/>
      <c r="H124" s="242"/>
      <c r="I124" s="318"/>
      <c r="J124" s="318"/>
      <c r="K124" s="318">
        <v>16000</v>
      </c>
      <c r="L124" s="318">
        <v>0</v>
      </c>
      <c r="M124" s="318">
        <v>16000</v>
      </c>
      <c r="N124" s="312">
        <v>30000</v>
      </c>
      <c r="O124" s="312">
        <v>0</v>
      </c>
      <c r="P124" s="312">
        <v>30000</v>
      </c>
      <c r="Q124" s="312">
        <f aca="true" t="shared" si="17" ref="Q124:S125">SUM(N124-K124)</f>
        <v>14000</v>
      </c>
      <c r="R124" s="312">
        <f t="shared" si="17"/>
        <v>0</v>
      </c>
      <c r="S124" s="312">
        <f t="shared" si="17"/>
        <v>14000</v>
      </c>
      <c r="T124" s="231"/>
      <c r="U124" s="231"/>
      <c r="V124" s="231"/>
      <c r="W124" s="231"/>
      <c r="X124" s="231"/>
      <c r="Y124" s="231"/>
      <c r="Z124" s="232"/>
    </row>
    <row r="125" spans="2:26" s="233" customFormat="1" ht="22.5" customHeight="1">
      <c r="B125" s="219"/>
      <c r="C125" s="220"/>
      <c r="D125" s="220"/>
      <c r="E125" s="221"/>
      <c r="F125" s="241" t="s">
        <v>520</v>
      </c>
      <c r="G125" s="336" t="s">
        <v>519</v>
      </c>
      <c r="H125" s="240"/>
      <c r="I125" s="240"/>
      <c r="J125" s="240"/>
      <c r="K125" s="319">
        <v>16000</v>
      </c>
      <c r="L125" s="319">
        <v>0</v>
      </c>
      <c r="M125" s="319">
        <v>16000</v>
      </c>
      <c r="N125" s="308">
        <v>30000</v>
      </c>
      <c r="O125" s="308">
        <v>0</v>
      </c>
      <c r="P125" s="308">
        <v>30000</v>
      </c>
      <c r="Q125" s="308">
        <f t="shared" si="17"/>
        <v>14000</v>
      </c>
      <c r="R125" s="308">
        <f t="shared" si="17"/>
        <v>0</v>
      </c>
      <c r="S125" s="308">
        <f t="shared" si="17"/>
        <v>14000</v>
      </c>
      <c r="T125" s="231"/>
      <c r="U125" s="231"/>
      <c r="V125" s="231"/>
      <c r="W125" s="231"/>
      <c r="X125" s="231"/>
      <c r="Y125" s="231"/>
      <c r="Z125" s="232"/>
    </row>
    <row r="126" spans="2:26" s="233" customFormat="1" ht="30" customHeight="1">
      <c r="B126" s="227" t="s">
        <v>240</v>
      </c>
      <c r="C126" s="222" t="s">
        <v>229</v>
      </c>
      <c r="D126" s="222" t="s">
        <v>204</v>
      </c>
      <c r="E126" s="222" t="s">
        <v>195</v>
      </c>
      <c r="F126" s="238" t="s">
        <v>241</v>
      </c>
      <c r="G126" s="238"/>
      <c r="H126" s="239"/>
      <c r="I126" s="239"/>
      <c r="J126" s="239"/>
      <c r="K126" s="239"/>
      <c r="L126" s="239"/>
      <c r="M126" s="239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2"/>
    </row>
    <row r="127" spans="2:26" s="218" customFormat="1" ht="12.75" customHeight="1">
      <c r="B127" s="234"/>
      <c r="C127" s="235"/>
      <c r="D127" s="235"/>
      <c r="E127" s="236"/>
      <c r="F127" s="237" t="s">
        <v>200</v>
      </c>
      <c r="G127" s="338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2"/>
    </row>
    <row r="128" spans="2:26" s="233" customFormat="1" ht="24.75" customHeight="1">
      <c r="B128" s="227" t="s">
        <v>242</v>
      </c>
      <c r="C128" s="222" t="s">
        <v>229</v>
      </c>
      <c r="D128" s="222" t="s">
        <v>204</v>
      </c>
      <c r="E128" s="222" t="s">
        <v>211</v>
      </c>
      <c r="F128" s="241" t="s">
        <v>243</v>
      </c>
      <c r="G128" s="338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2"/>
    </row>
    <row r="129" spans="2:26" s="218" customFormat="1" ht="12.75" customHeight="1">
      <c r="B129" s="234"/>
      <c r="C129" s="235"/>
      <c r="D129" s="235"/>
      <c r="E129" s="236"/>
      <c r="F129" s="237" t="s">
        <v>5</v>
      </c>
      <c r="G129" s="338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2"/>
    </row>
    <row r="130" spans="2:26" s="233" customFormat="1" ht="57.75" customHeight="1">
      <c r="B130" s="219"/>
      <c r="C130" s="220"/>
      <c r="D130" s="220"/>
      <c r="E130" s="221"/>
      <c r="F130" s="238" t="s">
        <v>608</v>
      </c>
      <c r="G130" s="344"/>
      <c r="H130" s="242"/>
      <c r="I130" s="242"/>
      <c r="J130" s="242"/>
      <c r="K130" s="242"/>
      <c r="L130" s="242"/>
      <c r="M130" s="242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2"/>
    </row>
    <row r="131" spans="2:26" s="233" customFormat="1" ht="30" customHeight="1">
      <c r="B131" s="219"/>
      <c r="C131" s="220"/>
      <c r="D131" s="220"/>
      <c r="E131" s="221"/>
      <c r="F131" s="241" t="s">
        <v>447</v>
      </c>
      <c r="G131" s="336" t="s">
        <v>448</v>
      </c>
      <c r="H131" s="240"/>
      <c r="I131" s="240"/>
      <c r="J131" s="240"/>
      <c r="K131" s="240"/>
      <c r="L131" s="240"/>
      <c r="M131" s="240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2"/>
    </row>
    <row r="132" spans="2:26" s="233" customFormat="1" ht="26.25" customHeight="1">
      <c r="B132" s="219"/>
      <c r="C132" s="220"/>
      <c r="D132" s="220"/>
      <c r="E132" s="221"/>
      <c r="F132" s="241" t="s">
        <v>522</v>
      </c>
      <c r="G132" s="336" t="s">
        <v>521</v>
      </c>
      <c r="H132" s="240"/>
      <c r="I132" s="240"/>
      <c r="J132" s="240"/>
      <c r="K132" s="240"/>
      <c r="L132" s="240"/>
      <c r="M132" s="240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2"/>
    </row>
    <row r="133" spans="2:26" s="233" customFormat="1" ht="92.25" customHeight="1">
      <c r="B133" s="219"/>
      <c r="C133" s="220"/>
      <c r="D133" s="220"/>
      <c r="E133" s="221"/>
      <c r="F133" s="238" t="s">
        <v>609</v>
      </c>
      <c r="G133" s="344"/>
      <c r="H133" s="242"/>
      <c r="I133" s="242"/>
      <c r="J133" s="242"/>
      <c r="K133" s="242"/>
      <c r="L133" s="242"/>
      <c r="M133" s="242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2"/>
    </row>
    <row r="134" spans="2:26" s="233" customFormat="1" ht="27" customHeight="1">
      <c r="B134" s="219"/>
      <c r="C134" s="220"/>
      <c r="D134" s="220"/>
      <c r="E134" s="221"/>
      <c r="F134" s="241" t="s">
        <v>522</v>
      </c>
      <c r="G134" s="336" t="s">
        <v>521</v>
      </c>
      <c r="H134" s="240"/>
      <c r="I134" s="240"/>
      <c r="J134" s="240"/>
      <c r="K134" s="240"/>
      <c r="L134" s="240"/>
      <c r="M134" s="240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2"/>
    </row>
    <row r="135" spans="2:26" s="233" customFormat="1" ht="48.75" customHeight="1">
      <c r="B135" s="219"/>
      <c r="C135" s="220"/>
      <c r="D135" s="220"/>
      <c r="E135" s="221"/>
      <c r="F135" s="238" t="s">
        <v>610</v>
      </c>
      <c r="G135" s="344"/>
      <c r="H135" s="242"/>
      <c r="I135" s="242"/>
      <c r="J135" s="242"/>
      <c r="K135" s="242"/>
      <c r="L135" s="242"/>
      <c r="M135" s="242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2"/>
    </row>
    <row r="136" spans="2:26" s="233" customFormat="1" ht="30.75" customHeight="1">
      <c r="B136" s="219"/>
      <c r="C136" s="220"/>
      <c r="D136" s="220"/>
      <c r="E136" s="221"/>
      <c r="F136" s="241" t="s">
        <v>522</v>
      </c>
      <c r="G136" s="336" t="s">
        <v>521</v>
      </c>
      <c r="H136" s="240"/>
      <c r="I136" s="240"/>
      <c r="J136" s="240"/>
      <c r="K136" s="240"/>
      <c r="L136" s="240"/>
      <c r="M136" s="240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2"/>
    </row>
    <row r="137" spans="2:26" s="233" customFormat="1" ht="21.75" customHeight="1">
      <c r="B137" s="219" t="s">
        <v>244</v>
      </c>
      <c r="C137" s="220" t="s">
        <v>229</v>
      </c>
      <c r="D137" s="220" t="s">
        <v>211</v>
      </c>
      <c r="E137" s="221" t="s">
        <v>195</v>
      </c>
      <c r="F137" s="238" t="s">
        <v>245</v>
      </c>
      <c r="G137" s="344"/>
      <c r="H137" s="242"/>
      <c r="I137" s="242"/>
      <c r="J137" s="242"/>
      <c r="K137" s="242"/>
      <c r="L137" s="242"/>
      <c r="M137" s="242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2"/>
    </row>
    <row r="138" spans="2:26" s="218" customFormat="1" ht="12.75" customHeight="1">
      <c r="B138" s="234"/>
      <c r="C138" s="235"/>
      <c r="D138" s="235"/>
      <c r="E138" s="236"/>
      <c r="F138" s="237" t="s">
        <v>200</v>
      </c>
      <c r="G138" s="338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2"/>
    </row>
    <row r="139" spans="2:26" s="233" customFormat="1" ht="21" customHeight="1">
      <c r="B139" s="227" t="s">
        <v>246</v>
      </c>
      <c r="C139" s="222" t="s">
        <v>229</v>
      </c>
      <c r="D139" s="222" t="s">
        <v>211</v>
      </c>
      <c r="E139" s="222" t="s">
        <v>198</v>
      </c>
      <c r="F139" s="241" t="s">
        <v>247</v>
      </c>
      <c r="G139" s="338"/>
      <c r="H139" s="248">
        <f>SUM(I139,J139)</f>
        <v>43894.6</v>
      </c>
      <c r="I139" s="248">
        <v>12013.4</v>
      </c>
      <c r="J139" s="248">
        <v>31881.2</v>
      </c>
      <c r="K139" s="231">
        <v>65560.5</v>
      </c>
      <c r="L139" s="231">
        <v>10560.5</v>
      </c>
      <c r="M139" s="231">
        <v>55000</v>
      </c>
      <c r="N139" s="231">
        <v>52000</v>
      </c>
      <c r="O139" s="231">
        <v>11000</v>
      </c>
      <c r="P139" s="231">
        <v>41000</v>
      </c>
      <c r="Q139" s="231">
        <f>SUM(N139-K139)</f>
        <v>-13560.5</v>
      </c>
      <c r="R139" s="231">
        <f>SUM(O139-L139)</f>
        <v>439.5</v>
      </c>
      <c r="S139" s="231">
        <f>SUM(P139-M139)</f>
        <v>-14000</v>
      </c>
      <c r="T139" s="231">
        <v>87000</v>
      </c>
      <c r="U139" s="231">
        <v>14000</v>
      </c>
      <c r="V139" s="231">
        <v>73000</v>
      </c>
      <c r="W139" s="231">
        <v>93000</v>
      </c>
      <c r="X139" s="231">
        <v>16000</v>
      </c>
      <c r="Y139" s="231">
        <v>77000</v>
      </c>
      <c r="Z139" s="232"/>
    </row>
    <row r="140" spans="2:26" s="218" customFormat="1" ht="12.75" customHeight="1">
      <c r="B140" s="234"/>
      <c r="C140" s="235"/>
      <c r="D140" s="235"/>
      <c r="E140" s="236"/>
      <c r="F140" s="237" t="s">
        <v>5</v>
      </c>
      <c r="G140" s="338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2"/>
    </row>
    <row r="141" spans="2:26" s="233" customFormat="1" ht="25.5" customHeight="1">
      <c r="B141" s="219"/>
      <c r="C141" s="220"/>
      <c r="D141" s="220"/>
      <c r="E141" s="221"/>
      <c r="F141" s="238" t="s">
        <v>611</v>
      </c>
      <c r="G141" s="344"/>
      <c r="H141" s="242"/>
      <c r="I141" s="242"/>
      <c r="J141" s="318"/>
      <c r="K141" s="313">
        <v>10560.5</v>
      </c>
      <c r="L141" s="313">
        <v>10560.5</v>
      </c>
      <c r="M141" s="317">
        <v>0</v>
      </c>
      <c r="N141" s="312">
        <v>11000</v>
      </c>
      <c r="O141" s="312">
        <v>11000</v>
      </c>
      <c r="P141" s="312">
        <v>0</v>
      </c>
      <c r="Q141" s="312">
        <f aca="true" t="shared" si="18" ref="Q141:S145">SUM(N141-K141)</f>
        <v>439.5</v>
      </c>
      <c r="R141" s="312">
        <f t="shared" si="18"/>
        <v>439.5</v>
      </c>
      <c r="S141" s="312">
        <f t="shared" si="18"/>
        <v>0</v>
      </c>
      <c r="T141" s="312">
        <v>14000</v>
      </c>
      <c r="U141" s="312">
        <v>14000</v>
      </c>
      <c r="V141" s="312">
        <v>0</v>
      </c>
      <c r="W141" s="312">
        <v>16000</v>
      </c>
      <c r="X141" s="312">
        <v>16000</v>
      </c>
      <c r="Y141" s="312">
        <v>0</v>
      </c>
      <c r="Z141" s="232"/>
    </row>
    <row r="142" spans="2:26" s="233" customFormat="1" ht="30" customHeight="1">
      <c r="B142" s="219"/>
      <c r="C142" s="220"/>
      <c r="D142" s="220"/>
      <c r="E142" s="221"/>
      <c r="F142" s="241" t="s">
        <v>428</v>
      </c>
      <c r="G142" s="336" t="s">
        <v>427</v>
      </c>
      <c r="H142" s="248">
        <v>12013.4</v>
      </c>
      <c r="I142" s="248">
        <v>12013.4</v>
      </c>
      <c r="J142" s="243">
        <v>0</v>
      </c>
      <c r="K142" s="240">
        <v>10560.5</v>
      </c>
      <c r="L142" s="240">
        <v>10560.5</v>
      </c>
      <c r="M142" s="243">
        <v>0</v>
      </c>
      <c r="N142" s="231">
        <v>11000</v>
      </c>
      <c r="O142" s="231">
        <v>11000</v>
      </c>
      <c r="P142" s="231">
        <v>0</v>
      </c>
      <c r="Q142" s="231">
        <f t="shared" si="18"/>
        <v>439.5</v>
      </c>
      <c r="R142" s="231">
        <f t="shared" si="18"/>
        <v>439.5</v>
      </c>
      <c r="S142" s="231">
        <f t="shared" si="18"/>
        <v>0</v>
      </c>
      <c r="T142" s="231">
        <v>14000</v>
      </c>
      <c r="U142" s="231">
        <v>14000</v>
      </c>
      <c r="V142" s="231">
        <v>0</v>
      </c>
      <c r="W142" s="231">
        <v>16000</v>
      </c>
      <c r="X142" s="231">
        <v>16000</v>
      </c>
      <c r="Y142" s="231">
        <v>0</v>
      </c>
      <c r="Z142" s="232"/>
    </row>
    <row r="143" spans="2:26" s="233" customFormat="1" ht="25.5" customHeight="1">
      <c r="B143" s="219"/>
      <c r="C143" s="220"/>
      <c r="D143" s="220"/>
      <c r="E143" s="221"/>
      <c r="F143" s="238" t="s">
        <v>612</v>
      </c>
      <c r="G143" s="344"/>
      <c r="H143" s="242"/>
      <c r="I143" s="242"/>
      <c r="J143" s="318"/>
      <c r="K143" s="317">
        <v>51000</v>
      </c>
      <c r="L143" s="324">
        <v>0</v>
      </c>
      <c r="M143" s="317">
        <v>51000</v>
      </c>
      <c r="N143" s="312">
        <v>73000</v>
      </c>
      <c r="O143" s="312">
        <v>0</v>
      </c>
      <c r="P143" s="312">
        <v>73000</v>
      </c>
      <c r="Q143" s="312">
        <f t="shared" si="18"/>
        <v>22000</v>
      </c>
      <c r="R143" s="312">
        <f t="shared" si="18"/>
        <v>0</v>
      </c>
      <c r="S143" s="312">
        <f t="shared" si="18"/>
        <v>22000</v>
      </c>
      <c r="T143" s="312">
        <v>0</v>
      </c>
      <c r="U143" s="312">
        <v>0</v>
      </c>
      <c r="V143" s="312"/>
      <c r="W143" s="312">
        <v>77000</v>
      </c>
      <c r="X143" s="312">
        <v>0</v>
      </c>
      <c r="Y143" s="312">
        <v>77000</v>
      </c>
      <c r="Z143" s="232"/>
    </row>
    <row r="144" spans="2:26" s="233" customFormat="1" ht="26.25" customHeight="1">
      <c r="B144" s="219"/>
      <c r="C144" s="220"/>
      <c r="D144" s="220"/>
      <c r="E144" s="221"/>
      <c r="F144" s="241" t="s">
        <v>522</v>
      </c>
      <c r="G144" s="336" t="s">
        <v>521</v>
      </c>
      <c r="H144" s="248">
        <v>31881.2</v>
      </c>
      <c r="I144" s="243">
        <v>0</v>
      </c>
      <c r="J144" s="248">
        <v>31881.2</v>
      </c>
      <c r="K144" s="243">
        <v>50000</v>
      </c>
      <c r="L144" s="245">
        <v>0</v>
      </c>
      <c r="M144" s="243">
        <v>50000</v>
      </c>
      <c r="N144" s="231">
        <v>70000</v>
      </c>
      <c r="O144" s="231">
        <v>0</v>
      </c>
      <c r="P144" s="231">
        <v>70000</v>
      </c>
      <c r="Q144" s="231">
        <f t="shared" si="18"/>
        <v>20000</v>
      </c>
      <c r="R144" s="231">
        <f t="shared" si="18"/>
        <v>0</v>
      </c>
      <c r="S144" s="231">
        <f t="shared" si="18"/>
        <v>20000</v>
      </c>
      <c r="T144" s="231">
        <v>70000</v>
      </c>
      <c r="U144" s="231">
        <v>0</v>
      </c>
      <c r="V144" s="231">
        <v>70000</v>
      </c>
      <c r="W144" s="231">
        <v>75000</v>
      </c>
      <c r="X144" s="231">
        <v>0</v>
      </c>
      <c r="Y144" s="231">
        <v>75000</v>
      </c>
      <c r="Z144" s="232"/>
    </row>
    <row r="145" spans="2:26" s="233" customFormat="1" ht="26.25" customHeight="1">
      <c r="B145" s="219"/>
      <c r="C145" s="220"/>
      <c r="D145" s="220"/>
      <c r="E145" s="221"/>
      <c r="F145" s="246" t="s">
        <v>537</v>
      </c>
      <c r="G145" s="337" t="s">
        <v>536</v>
      </c>
      <c r="H145" s="251"/>
      <c r="I145" s="243"/>
      <c r="J145" s="251"/>
      <c r="K145" s="243">
        <v>1000</v>
      </c>
      <c r="L145" s="245">
        <v>0</v>
      </c>
      <c r="M145" s="243">
        <v>1000</v>
      </c>
      <c r="N145" s="231">
        <v>3000</v>
      </c>
      <c r="O145" s="231">
        <v>0</v>
      </c>
      <c r="P145" s="231">
        <v>3000</v>
      </c>
      <c r="Q145" s="231">
        <f t="shared" si="18"/>
        <v>2000</v>
      </c>
      <c r="R145" s="231">
        <f t="shared" si="18"/>
        <v>0</v>
      </c>
      <c r="S145" s="231">
        <f t="shared" si="18"/>
        <v>2000</v>
      </c>
      <c r="T145" s="231">
        <v>3000</v>
      </c>
      <c r="U145" s="231">
        <v>0</v>
      </c>
      <c r="V145" s="231">
        <v>3000</v>
      </c>
      <c r="W145" s="231">
        <v>2000</v>
      </c>
      <c r="X145" s="231">
        <v>0</v>
      </c>
      <c r="Y145" s="231">
        <v>2000</v>
      </c>
      <c r="Z145" s="232"/>
    </row>
    <row r="146" spans="2:26" s="233" customFormat="1" ht="25.5" customHeight="1">
      <c r="B146" s="219"/>
      <c r="C146" s="220"/>
      <c r="D146" s="220"/>
      <c r="E146" s="221"/>
      <c r="F146" s="238" t="s">
        <v>613</v>
      </c>
      <c r="G146" s="344"/>
      <c r="H146" s="242"/>
      <c r="I146" s="242"/>
      <c r="J146" s="242"/>
      <c r="K146" s="242"/>
      <c r="L146" s="242"/>
      <c r="M146" s="242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2"/>
    </row>
    <row r="147" spans="2:26" s="233" customFormat="1" ht="30.75" customHeight="1">
      <c r="B147" s="219"/>
      <c r="C147" s="220"/>
      <c r="D147" s="220"/>
      <c r="E147" s="221"/>
      <c r="F147" s="241" t="s">
        <v>428</v>
      </c>
      <c r="G147" s="336" t="s">
        <v>427</v>
      </c>
      <c r="H147" s="240"/>
      <c r="I147" s="240"/>
      <c r="J147" s="240"/>
      <c r="K147" s="240"/>
      <c r="L147" s="240"/>
      <c r="M147" s="240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2"/>
    </row>
    <row r="148" spans="2:26" s="233" customFormat="1" ht="25.5" customHeight="1">
      <c r="B148" s="219"/>
      <c r="C148" s="220"/>
      <c r="D148" s="220"/>
      <c r="E148" s="221"/>
      <c r="F148" s="238" t="s">
        <v>614</v>
      </c>
      <c r="G148" s="344"/>
      <c r="H148" s="242"/>
      <c r="I148" s="242"/>
      <c r="J148" s="242"/>
      <c r="K148" s="242"/>
      <c r="L148" s="242"/>
      <c r="M148" s="242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2"/>
    </row>
    <row r="149" spans="2:26" s="233" customFormat="1" ht="27.75" customHeight="1">
      <c r="B149" s="219"/>
      <c r="C149" s="220"/>
      <c r="D149" s="220"/>
      <c r="E149" s="221"/>
      <c r="F149" s="241" t="s">
        <v>428</v>
      </c>
      <c r="G149" s="336" t="s">
        <v>427</v>
      </c>
      <c r="H149" s="240"/>
      <c r="I149" s="240"/>
      <c r="J149" s="240"/>
      <c r="K149" s="240"/>
      <c r="L149" s="240"/>
      <c r="M149" s="240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2"/>
    </row>
    <row r="150" spans="2:26" s="233" customFormat="1" ht="29.25" customHeight="1">
      <c r="B150" s="219"/>
      <c r="C150" s="220"/>
      <c r="D150" s="220"/>
      <c r="E150" s="221"/>
      <c r="F150" s="241" t="s">
        <v>522</v>
      </c>
      <c r="G150" s="336" t="s">
        <v>521</v>
      </c>
      <c r="H150" s="240"/>
      <c r="I150" s="240"/>
      <c r="J150" s="240"/>
      <c r="K150" s="240"/>
      <c r="L150" s="240"/>
      <c r="M150" s="240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2"/>
    </row>
    <row r="151" spans="2:26" s="233" customFormat="1" ht="25.5" customHeight="1">
      <c r="B151" s="219"/>
      <c r="C151" s="220"/>
      <c r="D151" s="220"/>
      <c r="E151" s="221"/>
      <c r="F151" s="238" t="s">
        <v>615</v>
      </c>
      <c r="G151" s="344"/>
      <c r="H151" s="242"/>
      <c r="I151" s="242"/>
      <c r="J151" s="242"/>
      <c r="K151" s="242"/>
      <c r="L151" s="242"/>
      <c r="M151" s="242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2"/>
    </row>
    <row r="152" spans="2:26" s="233" customFormat="1" ht="30" customHeight="1">
      <c r="B152" s="219"/>
      <c r="C152" s="220"/>
      <c r="D152" s="220"/>
      <c r="E152" s="221"/>
      <c r="F152" s="241" t="s">
        <v>522</v>
      </c>
      <c r="G152" s="336" t="s">
        <v>521</v>
      </c>
      <c r="H152" s="240"/>
      <c r="I152" s="240"/>
      <c r="J152" s="240"/>
      <c r="K152" s="240"/>
      <c r="L152" s="240"/>
      <c r="M152" s="240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2"/>
    </row>
    <row r="153" spans="2:26" s="233" customFormat="1" ht="25.5" customHeight="1">
      <c r="B153" s="219"/>
      <c r="C153" s="220"/>
      <c r="D153" s="220"/>
      <c r="E153" s="221"/>
      <c r="F153" s="238" t="s">
        <v>616</v>
      </c>
      <c r="G153" s="344"/>
      <c r="H153" s="242"/>
      <c r="I153" s="242"/>
      <c r="J153" s="242"/>
      <c r="K153" s="242"/>
      <c r="L153" s="242"/>
      <c r="M153" s="242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2"/>
    </row>
    <row r="154" spans="2:26" s="233" customFormat="1" ht="18" customHeight="1">
      <c r="B154" s="219"/>
      <c r="C154" s="220"/>
      <c r="D154" s="220"/>
      <c r="E154" s="221"/>
      <c r="F154" s="241" t="s">
        <v>504</v>
      </c>
      <c r="G154" s="336" t="s">
        <v>505</v>
      </c>
      <c r="H154" s="240"/>
      <c r="I154" s="240"/>
      <c r="J154" s="240"/>
      <c r="K154" s="240"/>
      <c r="L154" s="240"/>
      <c r="M154" s="240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2"/>
    </row>
    <row r="155" spans="2:26" s="233" customFormat="1" ht="30" customHeight="1">
      <c r="B155" s="219"/>
      <c r="C155" s="220"/>
      <c r="D155" s="220"/>
      <c r="E155" s="221"/>
      <c r="F155" s="241" t="s">
        <v>522</v>
      </c>
      <c r="G155" s="336" t="s">
        <v>521</v>
      </c>
      <c r="H155" s="240"/>
      <c r="I155" s="240"/>
      <c r="J155" s="240"/>
      <c r="K155" s="240"/>
      <c r="L155" s="240"/>
      <c r="M155" s="240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2"/>
    </row>
    <row r="156" spans="2:26" s="233" customFormat="1" ht="25.5" customHeight="1">
      <c r="B156" s="219"/>
      <c r="C156" s="220"/>
      <c r="D156" s="220"/>
      <c r="E156" s="221"/>
      <c r="F156" s="238" t="s">
        <v>617</v>
      </c>
      <c r="G156" s="344"/>
      <c r="H156" s="242"/>
      <c r="I156" s="242"/>
      <c r="J156" s="242"/>
      <c r="K156" s="242"/>
      <c r="L156" s="242"/>
      <c r="M156" s="242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2"/>
    </row>
    <row r="157" spans="2:26" s="233" customFormat="1" ht="18" customHeight="1">
      <c r="B157" s="219"/>
      <c r="C157" s="220"/>
      <c r="D157" s="220"/>
      <c r="E157" s="221"/>
      <c r="F157" s="241" t="s">
        <v>391</v>
      </c>
      <c r="G157" s="336" t="s">
        <v>390</v>
      </c>
      <c r="H157" s="240"/>
      <c r="I157" s="240"/>
      <c r="J157" s="240"/>
      <c r="K157" s="240"/>
      <c r="L157" s="240"/>
      <c r="M157" s="240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2"/>
    </row>
    <row r="158" spans="2:26" s="233" customFormat="1" ht="31.5" customHeight="1">
      <c r="B158" s="219"/>
      <c r="C158" s="220"/>
      <c r="D158" s="220"/>
      <c r="E158" s="221"/>
      <c r="F158" s="241" t="s">
        <v>522</v>
      </c>
      <c r="G158" s="336" t="s">
        <v>521</v>
      </c>
      <c r="H158" s="240"/>
      <c r="I158" s="240"/>
      <c r="J158" s="240"/>
      <c r="K158" s="240"/>
      <c r="L158" s="240"/>
      <c r="M158" s="240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2"/>
    </row>
    <row r="159" spans="2:26" s="233" customFormat="1" ht="25.5" customHeight="1">
      <c r="B159" s="219"/>
      <c r="C159" s="220"/>
      <c r="D159" s="220"/>
      <c r="E159" s="221"/>
      <c r="F159" s="238" t="s">
        <v>618</v>
      </c>
      <c r="G159" s="344"/>
      <c r="H159" s="242"/>
      <c r="I159" s="242"/>
      <c r="J159" s="242"/>
      <c r="K159" s="242"/>
      <c r="L159" s="242"/>
      <c r="M159" s="242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2"/>
    </row>
    <row r="160" spans="2:26" s="233" customFormat="1" ht="27" customHeight="1">
      <c r="B160" s="219"/>
      <c r="C160" s="220"/>
      <c r="D160" s="220"/>
      <c r="E160" s="221"/>
      <c r="F160" s="241" t="s">
        <v>428</v>
      </c>
      <c r="G160" s="336" t="s">
        <v>427</v>
      </c>
      <c r="H160" s="240"/>
      <c r="I160" s="240"/>
      <c r="J160" s="240"/>
      <c r="K160" s="240"/>
      <c r="L160" s="240"/>
      <c r="M160" s="240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2"/>
    </row>
    <row r="161" spans="2:26" s="233" customFormat="1" ht="18.75" customHeight="1">
      <c r="B161" s="219"/>
      <c r="C161" s="220"/>
      <c r="D161" s="220"/>
      <c r="E161" s="221"/>
      <c r="F161" s="241" t="s">
        <v>520</v>
      </c>
      <c r="G161" s="336" t="s">
        <v>519</v>
      </c>
      <c r="H161" s="240"/>
      <c r="I161" s="240"/>
      <c r="J161" s="240"/>
      <c r="K161" s="240"/>
      <c r="L161" s="240"/>
      <c r="M161" s="240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2"/>
    </row>
    <row r="162" spans="2:26" s="233" customFormat="1" ht="18.75" customHeight="1">
      <c r="B162" s="219"/>
      <c r="C162" s="220"/>
      <c r="D162" s="220"/>
      <c r="E162" s="221"/>
      <c r="F162" s="241" t="s">
        <v>522</v>
      </c>
      <c r="G162" s="336" t="s">
        <v>521</v>
      </c>
      <c r="H162" s="240"/>
      <c r="I162" s="240"/>
      <c r="J162" s="240"/>
      <c r="K162" s="240"/>
      <c r="L162" s="240"/>
      <c r="M162" s="240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2"/>
    </row>
    <row r="163" spans="2:26" s="233" customFormat="1" ht="25.5" customHeight="1">
      <c r="B163" s="219"/>
      <c r="C163" s="220"/>
      <c r="D163" s="220"/>
      <c r="E163" s="221"/>
      <c r="F163" s="238" t="s">
        <v>619</v>
      </c>
      <c r="G163" s="344"/>
      <c r="H163" s="242"/>
      <c r="I163" s="242"/>
      <c r="J163" s="242"/>
      <c r="K163" s="242"/>
      <c r="L163" s="242"/>
      <c r="M163" s="242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2"/>
    </row>
    <row r="164" spans="2:26" s="233" customFormat="1" ht="18.75" customHeight="1">
      <c r="B164" s="219"/>
      <c r="C164" s="220"/>
      <c r="D164" s="220"/>
      <c r="E164" s="221"/>
      <c r="F164" s="241" t="s">
        <v>419</v>
      </c>
      <c r="G164" s="336" t="s">
        <v>420</v>
      </c>
      <c r="H164" s="240"/>
      <c r="I164" s="240"/>
      <c r="J164" s="240"/>
      <c r="K164" s="240"/>
      <c r="L164" s="240"/>
      <c r="M164" s="240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2"/>
    </row>
    <row r="165" spans="2:26" s="233" customFormat="1" ht="30" customHeight="1">
      <c r="B165" s="219"/>
      <c r="C165" s="220"/>
      <c r="D165" s="220"/>
      <c r="E165" s="221"/>
      <c r="F165" s="241" t="s">
        <v>428</v>
      </c>
      <c r="G165" s="336" t="s">
        <v>427</v>
      </c>
      <c r="H165" s="240"/>
      <c r="I165" s="240"/>
      <c r="J165" s="240"/>
      <c r="K165" s="240"/>
      <c r="L165" s="240"/>
      <c r="M165" s="240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2"/>
    </row>
    <row r="166" spans="2:26" s="233" customFormat="1" ht="25.5" customHeight="1">
      <c r="B166" s="219"/>
      <c r="C166" s="220"/>
      <c r="D166" s="220"/>
      <c r="E166" s="221"/>
      <c r="F166" s="238" t="s">
        <v>620</v>
      </c>
      <c r="G166" s="344"/>
      <c r="H166" s="242"/>
      <c r="I166" s="242"/>
      <c r="J166" s="242"/>
      <c r="K166" s="242"/>
      <c r="L166" s="242"/>
      <c r="M166" s="242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2"/>
    </row>
    <row r="167" spans="2:26" s="233" customFormat="1" ht="45" customHeight="1">
      <c r="B167" s="219"/>
      <c r="C167" s="220"/>
      <c r="D167" s="220"/>
      <c r="E167" s="221"/>
      <c r="F167" s="241" t="s">
        <v>454</v>
      </c>
      <c r="G167" s="336" t="s">
        <v>455</v>
      </c>
      <c r="H167" s="240"/>
      <c r="I167" s="240"/>
      <c r="J167" s="240"/>
      <c r="K167" s="240"/>
      <c r="L167" s="240"/>
      <c r="M167" s="240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2"/>
    </row>
    <row r="168" spans="2:26" s="233" customFormat="1" ht="18.75" customHeight="1">
      <c r="B168" s="219"/>
      <c r="C168" s="220"/>
      <c r="D168" s="220"/>
      <c r="E168" s="221"/>
      <c r="F168" s="241" t="s">
        <v>504</v>
      </c>
      <c r="G168" s="336" t="s">
        <v>505</v>
      </c>
      <c r="H168" s="240"/>
      <c r="I168" s="240"/>
      <c r="J168" s="240"/>
      <c r="K168" s="240"/>
      <c r="L168" s="240"/>
      <c r="M168" s="240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2"/>
    </row>
    <row r="169" spans="2:26" s="233" customFormat="1" ht="25.5" customHeight="1">
      <c r="B169" s="219"/>
      <c r="C169" s="220"/>
      <c r="D169" s="220"/>
      <c r="E169" s="221"/>
      <c r="F169" s="238" t="s">
        <v>621</v>
      </c>
      <c r="G169" s="344"/>
      <c r="H169" s="242"/>
      <c r="I169" s="242"/>
      <c r="J169" s="242"/>
      <c r="K169" s="242"/>
      <c r="L169" s="242"/>
      <c r="M169" s="242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2"/>
    </row>
    <row r="170" spans="2:26" s="233" customFormat="1" ht="29.25" customHeight="1">
      <c r="B170" s="219"/>
      <c r="C170" s="220"/>
      <c r="D170" s="220"/>
      <c r="E170" s="221"/>
      <c r="F170" s="241" t="s">
        <v>520</v>
      </c>
      <c r="G170" s="336" t="s">
        <v>519</v>
      </c>
      <c r="H170" s="240"/>
      <c r="I170" s="240"/>
      <c r="J170" s="240"/>
      <c r="K170" s="240"/>
      <c r="L170" s="240"/>
      <c r="M170" s="240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2"/>
    </row>
    <row r="171" spans="2:26" s="233" customFormat="1" ht="92.25" customHeight="1">
      <c r="B171" s="219"/>
      <c r="C171" s="220"/>
      <c r="D171" s="220"/>
      <c r="E171" s="221"/>
      <c r="F171" s="238" t="s">
        <v>622</v>
      </c>
      <c r="G171" s="344"/>
      <c r="H171" s="242"/>
      <c r="I171" s="242"/>
      <c r="J171" s="242"/>
      <c r="K171" s="242"/>
      <c r="L171" s="242"/>
      <c r="M171" s="242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2"/>
    </row>
    <row r="172" spans="2:26" s="233" customFormat="1" ht="29.25" customHeight="1">
      <c r="B172" s="219"/>
      <c r="C172" s="220"/>
      <c r="D172" s="220"/>
      <c r="E172" s="221"/>
      <c r="F172" s="241" t="s">
        <v>504</v>
      </c>
      <c r="G172" s="336" t="s">
        <v>505</v>
      </c>
      <c r="H172" s="240"/>
      <c r="I172" s="240"/>
      <c r="J172" s="240"/>
      <c r="K172" s="240"/>
      <c r="L172" s="240"/>
      <c r="M172" s="240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2"/>
    </row>
    <row r="173" spans="2:26" s="233" customFormat="1" ht="25.5" customHeight="1">
      <c r="B173" s="219"/>
      <c r="C173" s="220"/>
      <c r="D173" s="220"/>
      <c r="E173" s="221"/>
      <c r="F173" s="238" t="s">
        <v>623</v>
      </c>
      <c r="G173" s="344"/>
      <c r="H173" s="242"/>
      <c r="I173" s="242"/>
      <c r="J173" s="242"/>
      <c r="K173" s="317">
        <v>4000</v>
      </c>
      <c r="L173" s="317">
        <v>0</v>
      </c>
      <c r="M173" s="317">
        <v>4000</v>
      </c>
      <c r="N173" s="312">
        <v>6000</v>
      </c>
      <c r="O173" s="312"/>
      <c r="P173" s="312">
        <v>6000</v>
      </c>
      <c r="Q173" s="312">
        <f>SUM(N173-K173)</f>
        <v>2000</v>
      </c>
      <c r="R173" s="312">
        <f>SUM(O173-L173)</f>
        <v>0</v>
      </c>
      <c r="S173" s="312">
        <f>SUM(P173-M173)</f>
        <v>2000</v>
      </c>
      <c r="T173" s="231"/>
      <c r="U173" s="231"/>
      <c r="V173" s="231"/>
      <c r="W173" s="231"/>
      <c r="X173" s="231"/>
      <c r="Y173" s="231"/>
      <c r="Z173" s="232"/>
    </row>
    <row r="174" spans="2:26" s="233" customFormat="1" ht="29.25" customHeight="1">
      <c r="B174" s="219"/>
      <c r="C174" s="220"/>
      <c r="D174" s="220"/>
      <c r="E174" s="221"/>
      <c r="F174" s="241" t="s">
        <v>389</v>
      </c>
      <c r="G174" s="336" t="s">
        <v>388</v>
      </c>
      <c r="H174" s="240"/>
      <c r="I174" s="240"/>
      <c r="J174" s="240"/>
      <c r="K174" s="240"/>
      <c r="L174" s="240"/>
      <c r="M174" s="240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2"/>
    </row>
    <row r="175" spans="2:26" s="233" customFormat="1" ht="29.25" customHeight="1">
      <c r="B175" s="219"/>
      <c r="C175" s="220"/>
      <c r="D175" s="220"/>
      <c r="E175" s="221"/>
      <c r="F175" s="241" t="s">
        <v>419</v>
      </c>
      <c r="G175" s="336" t="s">
        <v>420</v>
      </c>
      <c r="H175" s="240"/>
      <c r="I175" s="240"/>
      <c r="J175" s="240"/>
      <c r="K175" s="240"/>
      <c r="L175" s="240"/>
      <c r="M175" s="240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2"/>
    </row>
    <row r="176" spans="2:26" s="233" customFormat="1" ht="29.25" customHeight="1">
      <c r="B176" s="219"/>
      <c r="C176" s="220"/>
      <c r="D176" s="220"/>
      <c r="E176" s="221"/>
      <c r="F176" s="241" t="s">
        <v>428</v>
      </c>
      <c r="G176" s="336" t="s">
        <v>427</v>
      </c>
      <c r="H176" s="240"/>
      <c r="I176" s="240"/>
      <c r="J176" s="240"/>
      <c r="K176" s="240"/>
      <c r="L176" s="240"/>
      <c r="M176" s="240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2"/>
    </row>
    <row r="177" spans="2:26" s="233" customFormat="1" ht="29.25" customHeight="1">
      <c r="B177" s="219"/>
      <c r="C177" s="220"/>
      <c r="D177" s="220"/>
      <c r="E177" s="221"/>
      <c r="F177" s="241" t="s">
        <v>504</v>
      </c>
      <c r="G177" s="336" t="s">
        <v>505</v>
      </c>
      <c r="H177" s="240"/>
      <c r="I177" s="240"/>
      <c r="J177" s="240"/>
      <c r="K177" s="240"/>
      <c r="L177" s="240"/>
      <c r="M177" s="240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2"/>
    </row>
    <row r="178" spans="2:26" s="233" customFormat="1" ht="24.75" customHeight="1">
      <c r="B178" s="219"/>
      <c r="C178" s="220"/>
      <c r="D178" s="220"/>
      <c r="E178" s="221"/>
      <c r="F178" s="241" t="s">
        <v>530</v>
      </c>
      <c r="G178" s="336" t="s">
        <v>531</v>
      </c>
      <c r="H178" s="240"/>
      <c r="I178" s="240"/>
      <c r="J178" s="240"/>
      <c r="K178" s="243">
        <v>4000</v>
      </c>
      <c r="L178" s="243">
        <v>0</v>
      </c>
      <c r="M178" s="243">
        <v>4000</v>
      </c>
      <c r="N178" s="231">
        <v>5000</v>
      </c>
      <c r="O178" s="231"/>
      <c r="P178" s="231">
        <v>5000</v>
      </c>
      <c r="Q178" s="231">
        <f aca="true" t="shared" si="19" ref="Q178:S179">SUM(N178-K178)</f>
        <v>1000</v>
      </c>
      <c r="R178" s="231">
        <f t="shared" si="19"/>
        <v>0</v>
      </c>
      <c r="S178" s="231">
        <f t="shared" si="19"/>
        <v>1000</v>
      </c>
      <c r="T178" s="231"/>
      <c r="U178" s="231"/>
      <c r="V178" s="231"/>
      <c r="W178" s="231"/>
      <c r="X178" s="231"/>
      <c r="Y178" s="231"/>
      <c r="Z178" s="232"/>
    </row>
    <row r="179" spans="2:26" s="233" customFormat="1" ht="24.75" customHeight="1">
      <c r="B179" s="219"/>
      <c r="C179" s="220"/>
      <c r="D179" s="220"/>
      <c r="E179" s="221"/>
      <c r="F179" s="246" t="s">
        <v>537</v>
      </c>
      <c r="G179" s="337" t="s">
        <v>536</v>
      </c>
      <c r="H179" s="240"/>
      <c r="I179" s="240"/>
      <c r="J179" s="240"/>
      <c r="K179" s="243"/>
      <c r="L179" s="243"/>
      <c r="M179" s="243"/>
      <c r="N179" s="231">
        <v>1000</v>
      </c>
      <c r="O179" s="231"/>
      <c r="P179" s="231">
        <v>1000</v>
      </c>
      <c r="Q179" s="231">
        <f t="shared" si="19"/>
        <v>1000</v>
      </c>
      <c r="R179" s="231">
        <f t="shared" si="19"/>
        <v>0</v>
      </c>
      <c r="S179" s="231">
        <f t="shared" si="19"/>
        <v>1000</v>
      </c>
      <c r="T179" s="231"/>
      <c r="U179" s="231"/>
      <c r="V179" s="231"/>
      <c r="W179" s="231"/>
      <c r="X179" s="231"/>
      <c r="Y179" s="231"/>
      <c r="Z179" s="232"/>
    </row>
    <row r="180" spans="2:26" s="233" customFormat="1" ht="72" customHeight="1">
      <c r="B180" s="219"/>
      <c r="C180" s="220"/>
      <c r="D180" s="220"/>
      <c r="E180" s="221"/>
      <c r="F180" s="238" t="s">
        <v>624</v>
      </c>
      <c r="G180" s="344"/>
      <c r="H180" s="242"/>
      <c r="I180" s="242"/>
      <c r="J180" s="242"/>
      <c r="K180" s="242"/>
      <c r="L180" s="242"/>
      <c r="M180" s="242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2"/>
    </row>
    <row r="181" spans="2:26" s="218" customFormat="1" ht="12.75" customHeight="1">
      <c r="B181" s="234"/>
      <c r="C181" s="235"/>
      <c r="D181" s="235"/>
      <c r="E181" s="236"/>
      <c r="F181" s="237" t="s">
        <v>504</v>
      </c>
      <c r="G181" s="336" t="s">
        <v>505</v>
      </c>
      <c r="H181" s="240"/>
      <c r="I181" s="240"/>
      <c r="J181" s="240"/>
      <c r="K181" s="240"/>
      <c r="L181" s="240"/>
      <c r="M181" s="240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31"/>
      <c r="Z181" s="232"/>
    </row>
    <row r="182" spans="2:26" s="233" customFormat="1" ht="86.25" customHeight="1">
      <c r="B182" s="219"/>
      <c r="C182" s="220"/>
      <c r="D182" s="220"/>
      <c r="E182" s="221"/>
      <c r="F182" s="238" t="s">
        <v>625</v>
      </c>
      <c r="G182" s="344"/>
      <c r="H182" s="242"/>
      <c r="I182" s="242"/>
      <c r="J182" s="242"/>
      <c r="K182" s="242"/>
      <c r="L182" s="242"/>
      <c r="M182" s="242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2"/>
    </row>
    <row r="183" spans="2:26" s="218" customFormat="1" ht="12.75" customHeight="1">
      <c r="B183" s="234"/>
      <c r="C183" s="235"/>
      <c r="D183" s="235"/>
      <c r="E183" s="236"/>
      <c r="F183" s="237" t="s">
        <v>504</v>
      </c>
      <c r="G183" s="336" t="s">
        <v>505</v>
      </c>
      <c r="H183" s="240"/>
      <c r="I183" s="240"/>
      <c r="J183" s="240"/>
      <c r="K183" s="240"/>
      <c r="L183" s="240"/>
      <c r="M183" s="240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2"/>
    </row>
    <row r="184" spans="2:26" s="218" customFormat="1" ht="20.25" customHeight="1">
      <c r="B184" s="224" t="s">
        <v>248</v>
      </c>
      <c r="C184" s="225" t="s">
        <v>229</v>
      </c>
      <c r="D184" s="225" t="s">
        <v>211</v>
      </c>
      <c r="E184" s="225" t="s">
        <v>211</v>
      </c>
      <c r="F184" s="237" t="s">
        <v>249</v>
      </c>
      <c r="G184" s="338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2"/>
    </row>
    <row r="185" spans="2:26" s="218" customFormat="1" ht="12.75" customHeight="1">
      <c r="B185" s="234"/>
      <c r="C185" s="235"/>
      <c r="D185" s="235"/>
      <c r="E185" s="236"/>
      <c r="F185" s="237" t="s">
        <v>5</v>
      </c>
      <c r="G185" s="338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2"/>
    </row>
    <row r="186" spans="2:26" s="233" customFormat="1" ht="25.5" customHeight="1">
      <c r="B186" s="219"/>
      <c r="C186" s="220"/>
      <c r="D186" s="220"/>
      <c r="E186" s="221"/>
      <c r="F186" s="238" t="s">
        <v>626</v>
      </c>
      <c r="G186" s="344"/>
      <c r="H186" s="242"/>
      <c r="I186" s="242"/>
      <c r="J186" s="242"/>
      <c r="K186" s="242"/>
      <c r="L186" s="242"/>
      <c r="M186" s="242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2"/>
    </row>
    <row r="187" spans="2:26" s="233" customFormat="1" ht="29.25" customHeight="1">
      <c r="B187" s="219"/>
      <c r="C187" s="220"/>
      <c r="D187" s="220"/>
      <c r="E187" s="221"/>
      <c r="F187" s="241" t="s">
        <v>424</v>
      </c>
      <c r="G187" s="336" t="s">
        <v>423</v>
      </c>
      <c r="H187" s="240"/>
      <c r="I187" s="240"/>
      <c r="J187" s="240"/>
      <c r="K187" s="240"/>
      <c r="L187" s="240"/>
      <c r="M187" s="240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2"/>
    </row>
    <row r="188" spans="2:26" s="233" customFormat="1" ht="29.25" customHeight="1">
      <c r="B188" s="219"/>
      <c r="C188" s="220"/>
      <c r="D188" s="220"/>
      <c r="E188" s="221"/>
      <c r="F188" s="241" t="s">
        <v>530</v>
      </c>
      <c r="G188" s="336" t="s">
        <v>531</v>
      </c>
      <c r="H188" s="240"/>
      <c r="I188" s="240"/>
      <c r="J188" s="240"/>
      <c r="K188" s="240"/>
      <c r="L188" s="240"/>
      <c r="M188" s="240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2"/>
    </row>
    <row r="189" spans="2:26" s="233" customFormat="1" ht="48" customHeight="1">
      <c r="B189" s="219"/>
      <c r="C189" s="220"/>
      <c r="D189" s="220"/>
      <c r="E189" s="221"/>
      <c r="F189" s="238" t="s">
        <v>627</v>
      </c>
      <c r="G189" s="344"/>
      <c r="H189" s="242"/>
      <c r="I189" s="242"/>
      <c r="J189" s="242"/>
      <c r="K189" s="242"/>
      <c r="L189" s="242"/>
      <c r="M189" s="242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2"/>
    </row>
    <row r="190" spans="2:26" s="233" customFormat="1" ht="52.5" customHeight="1">
      <c r="B190" s="219"/>
      <c r="C190" s="220"/>
      <c r="D190" s="220"/>
      <c r="E190" s="221"/>
      <c r="F190" s="241" t="s">
        <v>454</v>
      </c>
      <c r="G190" s="336" t="s">
        <v>455</v>
      </c>
      <c r="H190" s="240"/>
      <c r="I190" s="240"/>
      <c r="J190" s="240"/>
      <c r="K190" s="240"/>
      <c r="L190" s="240"/>
      <c r="M190" s="240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2"/>
    </row>
    <row r="191" spans="2:26" s="233" customFormat="1" ht="50.25" customHeight="1">
      <c r="B191" s="219"/>
      <c r="C191" s="220"/>
      <c r="D191" s="220"/>
      <c r="E191" s="221"/>
      <c r="F191" s="238" t="s">
        <v>628</v>
      </c>
      <c r="G191" s="344"/>
      <c r="H191" s="242"/>
      <c r="I191" s="242"/>
      <c r="J191" s="242"/>
      <c r="K191" s="242"/>
      <c r="L191" s="242"/>
      <c r="M191" s="242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2"/>
    </row>
    <row r="192" spans="2:26" s="233" customFormat="1" ht="48.75" customHeight="1">
      <c r="B192" s="219"/>
      <c r="C192" s="220"/>
      <c r="D192" s="220"/>
      <c r="E192" s="221"/>
      <c r="F192" s="241" t="s">
        <v>454</v>
      </c>
      <c r="G192" s="336" t="s">
        <v>455</v>
      </c>
      <c r="H192" s="240"/>
      <c r="I192" s="240"/>
      <c r="J192" s="240"/>
      <c r="K192" s="240"/>
      <c r="L192" s="240"/>
      <c r="M192" s="240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2"/>
    </row>
    <row r="193" spans="2:26" s="233" customFormat="1" ht="96" customHeight="1">
      <c r="B193" s="219"/>
      <c r="C193" s="220"/>
      <c r="D193" s="220"/>
      <c r="E193" s="221"/>
      <c r="F193" s="238" t="s">
        <v>629</v>
      </c>
      <c r="G193" s="344"/>
      <c r="H193" s="242"/>
      <c r="I193" s="242"/>
      <c r="J193" s="242"/>
      <c r="K193" s="242"/>
      <c r="L193" s="242"/>
      <c r="M193" s="242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2"/>
    </row>
    <row r="194" spans="2:26" s="233" customFormat="1" ht="29.25" customHeight="1">
      <c r="B194" s="219"/>
      <c r="C194" s="220"/>
      <c r="D194" s="220"/>
      <c r="E194" s="221"/>
      <c r="F194" s="241" t="s">
        <v>504</v>
      </c>
      <c r="G194" s="336" t="s">
        <v>505</v>
      </c>
      <c r="H194" s="240"/>
      <c r="I194" s="240"/>
      <c r="J194" s="240"/>
      <c r="K194" s="240"/>
      <c r="L194" s="240"/>
      <c r="M194" s="240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2"/>
    </row>
    <row r="195" spans="2:26" s="233" customFormat="1" ht="72" customHeight="1">
      <c r="B195" s="219"/>
      <c r="C195" s="220"/>
      <c r="D195" s="220"/>
      <c r="E195" s="221"/>
      <c r="F195" s="238" t="s">
        <v>630</v>
      </c>
      <c r="G195" s="344"/>
      <c r="H195" s="242"/>
      <c r="I195" s="242"/>
      <c r="J195" s="242"/>
      <c r="K195" s="242"/>
      <c r="L195" s="242"/>
      <c r="M195" s="242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2"/>
    </row>
    <row r="196" spans="2:26" s="233" customFormat="1" ht="29.25" customHeight="1">
      <c r="B196" s="219"/>
      <c r="C196" s="220"/>
      <c r="D196" s="220"/>
      <c r="E196" s="221"/>
      <c r="F196" s="241" t="s">
        <v>504</v>
      </c>
      <c r="G196" s="336" t="s">
        <v>505</v>
      </c>
      <c r="H196" s="240"/>
      <c r="I196" s="240"/>
      <c r="J196" s="240"/>
      <c r="K196" s="240"/>
      <c r="L196" s="240"/>
      <c r="M196" s="240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2"/>
    </row>
    <row r="197" spans="2:26" s="233" customFormat="1" ht="25.5" customHeight="1">
      <c r="B197" s="219"/>
      <c r="C197" s="220"/>
      <c r="D197" s="220"/>
      <c r="E197" s="221"/>
      <c r="F197" s="238" t="s">
        <v>631</v>
      </c>
      <c r="G197" s="344"/>
      <c r="H197" s="242"/>
      <c r="I197" s="242"/>
      <c r="J197" s="242"/>
      <c r="K197" s="242"/>
      <c r="L197" s="242"/>
      <c r="M197" s="242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2"/>
    </row>
    <row r="198" spans="2:26" s="233" customFormat="1" ht="29.25" customHeight="1">
      <c r="B198" s="219"/>
      <c r="C198" s="220"/>
      <c r="D198" s="220"/>
      <c r="E198" s="221"/>
      <c r="F198" s="241" t="s">
        <v>522</v>
      </c>
      <c r="G198" s="336" t="s">
        <v>521</v>
      </c>
      <c r="H198" s="240"/>
      <c r="I198" s="240"/>
      <c r="J198" s="240"/>
      <c r="K198" s="240"/>
      <c r="L198" s="240"/>
      <c r="M198" s="240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2"/>
    </row>
    <row r="199" spans="2:26" s="233" customFormat="1" ht="81" customHeight="1">
      <c r="B199" s="219"/>
      <c r="C199" s="220"/>
      <c r="D199" s="220"/>
      <c r="E199" s="221"/>
      <c r="F199" s="238" t="s">
        <v>632</v>
      </c>
      <c r="G199" s="344"/>
      <c r="H199" s="242"/>
      <c r="I199" s="242"/>
      <c r="J199" s="242"/>
      <c r="K199" s="242"/>
      <c r="L199" s="242"/>
      <c r="M199" s="242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32"/>
    </row>
    <row r="200" spans="2:26" s="233" customFormat="1" ht="29.25" customHeight="1">
      <c r="B200" s="219"/>
      <c r="C200" s="220"/>
      <c r="D200" s="220"/>
      <c r="E200" s="221"/>
      <c r="F200" s="241" t="s">
        <v>504</v>
      </c>
      <c r="G200" s="336" t="s">
        <v>505</v>
      </c>
      <c r="H200" s="240"/>
      <c r="I200" s="240"/>
      <c r="J200" s="240"/>
      <c r="K200" s="240"/>
      <c r="L200" s="240"/>
      <c r="M200" s="240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2"/>
    </row>
    <row r="201" spans="2:26" s="233" customFormat="1" ht="54.75" customHeight="1">
      <c r="B201" s="219"/>
      <c r="C201" s="220"/>
      <c r="D201" s="220"/>
      <c r="E201" s="221"/>
      <c r="F201" s="238" t="s">
        <v>633</v>
      </c>
      <c r="G201" s="344"/>
      <c r="H201" s="242"/>
      <c r="I201" s="242"/>
      <c r="J201" s="242"/>
      <c r="K201" s="242"/>
      <c r="L201" s="242"/>
      <c r="M201" s="242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2"/>
    </row>
    <row r="202" spans="2:26" s="233" customFormat="1" ht="29.25" customHeight="1">
      <c r="B202" s="219"/>
      <c r="C202" s="220"/>
      <c r="D202" s="220"/>
      <c r="E202" s="221"/>
      <c r="F202" s="241" t="s">
        <v>504</v>
      </c>
      <c r="G202" s="336" t="s">
        <v>505</v>
      </c>
      <c r="H202" s="240"/>
      <c r="I202" s="240"/>
      <c r="J202" s="240"/>
      <c r="K202" s="240"/>
      <c r="L202" s="240"/>
      <c r="M202" s="240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2"/>
    </row>
    <row r="203" spans="2:26" s="233" customFormat="1" ht="25.5" customHeight="1">
      <c r="B203" s="219" t="s">
        <v>250</v>
      </c>
      <c r="C203" s="220" t="s">
        <v>229</v>
      </c>
      <c r="D203" s="220" t="s">
        <v>251</v>
      </c>
      <c r="E203" s="221" t="s">
        <v>195</v>
      </c>
      <c r="F203" s="238" t="s">
        <v>252</v>
      </c>
      <c r="G203" s="344"/>
      <c r="H203" s="242"/>
      <c r="I203" s="242"/>
      <c r="J203" s="242"/>
      <c r="K203" s="242"/>
      <c r="L203" s="242"/>
      <c r="M203" s="242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2"/>
    </row>
    <row r="204" spans="2:26" s="218" customFormat="1" ht="12.75" customHeight="1">
      <c r="B204" s="234"/>
      <c r="C204" s="235"/>
      <c r="D204" s="235"/>
      <c r="E204" s="236"/>
      <c r="F204" s="237" t="s">
        <v>200</v>
      </c>
      <c r="G204" s="338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2"/>
    </row>
    <row r="205" spans="2:26" s="218" customFormat="1" ht="12.75" customHeight="1">
      <c r="B205" s="224" t="s">
        <v>253</v>
      </c>
      <c r="C205" s="225" t="s">
        <v>229</v>
      </c>
      <c r="D205" s="225" t="s">
        <v>251</v>
      </c>
      <c r="E205" s="225" t="s">
        <v>204</v>
      </c>
      <c r="F205" s="237" t="s">
        <v>254</v>
      </c>
      <c r="G205" s="338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2"/>
    </row>
    <row r="206" spans="2:26" s="218" customFormat="1" ht="12.75" customHeight="1">
      <c r="B206" s="234"/>
      <c r="C206" s="235"/>
      <c r="D206" s="235"/>
      <c r="E206" s="236"/>
      <c r="F206" s="237" t="s">
        <v>5</v>
      </c>
      <c r="G206" s="338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2"/>
    </row>
    <row r="207" spans="2:26" s="233" customFormat="1" ht="25.5" customHeight="1">
      <c r="B207" s="219"/>
      <c r="C207" s="220"/>
      <c r="D207" s="220"/>
      <c r="E207" s="221"/>
      <c r="F207" s="238" t="s">
        <v>634</v>
      </c>
      <c r="G207" s="344"/>
      <c r="H207" s="242"/>
      <c r="I207" s="242"/>
      <c r="J207" s="242"/>
      <c r="K207" s="242"/>
      <c r="L207" s="242"/>
      <c r="M207" s="242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2"/>
    </row>
    <row r="208" spans="2:26" s="233" customFormat="1" ht="21" customHeight="1">
      <c r="B208" s="219"/>
      <c r="C208" s="220"/>
      <c r="D208" s="220"/>
      <c r="E208" s="221"/>
      <c r="F208" s="241" t="s">
        <v>413</v>
      </c>
      <c r="G208" s="336" t="s">
        <v>412</v>
      </c>
      <c r="H208" s="240"/>
      <c r="I208" s="240"/>
      <c r="J208" s="240"/>
      <c r="K208" s="240"/>
      <c r="L208" s="240"/>
      <c r="M208" s="240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2"/>
    </row>
    <row r="209" spans="2:26" s="233" customFormat="1" ht="21" customHeight="1">
      <c r="B209" s="219"/>
      <c r="C209" s="220"/>
      <c r="D209" s="220"/>
      <c r="E209" s="221"/>
      <c r="F209" s="241" t="s">
        <v>419</v>
      </c>
      <c r="G209" s="336" t="s">
        <v>420</v>
      </c>
      <c r="H209" s="240"/>
      <c r="I209" s="240"/>
      <c r="J209" s="240"/>
      <c r="K209" s="240"/>
      <c r="L209" s="240"/>
      <c r="M209" s="240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2"/>
    </row>
    <row r="210" spans="2:26" s="233" customFormat="1" ht="21" customHeight="1">
      <c r="B210" s="219"/>
      <c r="C210" s="220"/>
      <c r="D210" s="220"/>
      <c r="E210" s="221"/>
      <c r="F210" s="241" t="s">
        <v>440</v>
      </c>
      <c r="G210" s="336" t="s">
        <v>441</v>
      </c>
      <c r="H210" s="240"/>
      <c r="I210" s="240"/>
      <c r="J210" s="240"/>
      <c r="K210" s="240"/>
      <c r="L210" s="240"/>
      <c r="M210" s="240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2"/>
    </row>
    <row r="211" spans="2:26" s="233" customFormat="1" ht="21" customHeight="1">
      <c r="B211" s="219"/>
      <c r="C211" s="220"/>
      <c r="D211" s="220"/>
      <c r="E211" s="221"/>
      <c r="F211" s="241" t="s">
        <v>520</v>
      </c>
      <c r="G211" s="336" t="s">
        <v>519</v>
      </c>
      <c r="H211" s="240"/>
      <c r="I211" s="240"/>
      <c r="J211" s="240"/>
      <c r="K211" s="240"/>
      <c r="L211" s="240"/>
      <c r="M211" s="240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2"/>
    </row>
    <row r="212" spans="2:26" s="233" customFormat="1" ht="30.75" customHeight="1">
      <c r="B212" s="219" t="s">
        <v>255</v>
      </c>
      <c r="C212" s="220" t="s">
        <v>229</v>
      </c>
      <c r="D212" s="220" t="s">
        <v>256</v>
      </c>
      <c r="E212" s="221" t="s">
        <v>195</v>
      </c>
      <c r="F212" s="238" t="s">
        <v>257</v>
      </c>
      <c r="G212" s="344"/>
      <c r="H212" s="242"/>
      <c r="I212" s="242"/>
      <c r="J212" s="242"/>
      <c r="K212" s="242"/>
      <c r="L212" s="242"/>
      <c r="M212" s="242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2"/>
    </row>
    <row r="213" spans="2:26" s="218" customFormat="1" ht="12.75" customHeight="1">
      <c r="B213" s="234"/>
      <c r="C213" s="235"/>
      <c r="D213" s="235"/>
      <c r="E213" s="236"/>
      <c r="F213" s="237" t="s">
        <v>200</v>
      </c>
      <c r="G213" s="338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2"/>
    </row>
    <row r="214" spans="2:26" s="218" customFormat="1" ht="12.75" customHeight="1">
      <c r="B214" s="224" t="s">
        <v>258</v>
      </c>
      <c r="C214" s="225" t="s">
        <v>229</v>
      </c>
      <c r="D214" s="225" t="s">
        <v>256</v>
      </c>
      <c r="E214" s="225" t="s">
        <v>198</v>
      </c>
      <c r="F214" s="237" t="s">
        <v>257</v>
      </c>
      <c r="G214" s="338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2"/>
    </row>
    <row r="215" spans="2:26" s="218" customFormat="1" ht="12.75" customHeight="1">
      <c r="B215" s="234"/>
      <c r="C215" s="235"/>
      <c r="D215" s="235"/>
      <c r="E215" s="236"/>
      <c r="F215" s="237" t="s">
        <v>5</v>
      </c>
      <c r="G215" s="338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2"/>
    </row>
    <row r="216" spans="2:26" s="233" customFormat="1" ht="25.5" customHeight="1">
      <c r="B216" s="219"/>
      <c r="C216" s="220"/>
      <c r="D216" s="220"/>
      <c r="E216" s="221"/>
      <c r="F216" s="238" t="s">
        <v>635</v>
      </c>
      <c r="G216" s="344"/>
      <c r="H216" s="242"/>
      <c r="I216" s="242"/>
      <c r="J216" s="242"/>
      <c r="K216" s="242"/>
      <c r="L216" s="242"/>
      <c r="M216" s="242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2"/>
    </row>
    <row r="217" spans="2:26" s="233" customFormat="1" ht="21" customHeight="1">
      <c r="B217" s="219"/>
      <c r="C217" s="220"/>
      <c r="D217" s="220"/>
      <c r="E217" s="221"/>
      <c r="F217" s="241" t="s">
        <v>419</v>
      </c>
      <c r="G217" s="336" t="s">
        <v>420</v>
      </c>
      <c r="H217" s="240"/>
      <c r="I217" s="240"/>
      <c r="J217" s="240"/>
      <c r="K217" s="240"/>
      <c r="L217" s="240"/>
      <c r="M217" s="240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1"/>
      <c r="Z217" s="232"/>
    </row>
    <row r="218" spans="2:26" s="233" customFormat="1" ht="84" customHeight="1">
      <c r="B218" s="219"/>
      <c r="C218" s="220"/>
      <c r="D218" s="220"/>
      <c r="E218" s="221"/>
      <c r="F218" s="238" t="s">
        <v>636</v>
      </c>
      <c r="G218" s="344"/>
      <c r="H218" s="242"/>
      <c r="I218" s="242"/>
      <c r="J218" s="242"/>
      <c r="K218" s="242"/>
      <c r="L218" s="242"/>
      <c r="M218" s="242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2"/>
    </row>
    <row r="219" spans="2:26" s="233" customFormat="1" ht="48.75" customHeight="1">
      <c r="B219" s="219"/>
      <c r="C219" s="220"/>
      <c r="D219" s="220"/>
      <c r="E219" s="221"/>
      <c r="F219" s="241" t="s">
        <v>466</v>
      </c>
      <c r="G219" s="336" t="s">
        <v>467</v>
      </c>
      <c r="H219" s="240"/>
      <c r="I219" s="240"/>
      <c r="J219" s="240"/>
      <c r="K219" s="240"/>
      <c r="L219" s="240"/>
      <c r="M219" s="240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2"/>
    </row>
    <row r="220" spans="2:26" s="233" customFormat="1" ht="34.5" customHeight="1">
      <c r="B220" s="219"/>
      <c r="C220" s="220"/>
      <c r="D220" s="220"/>
      <c r="E220" s="221"/>
      <c r="F220" s="238" t="s">
        <v>637</v>
      </c>
      <c r="G220" s="344"/>
      <c r="H220" s="242"/>
      <c r="I220" s="242"/>
      <c r="J220" s="242"/>
      <c r="K220" s="242"/>
      <c r="L220" s="242"/>
      <c r="M220" s="242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2"/>
    </row>
    <row r="221" spans="2:26" s="233" customFormat="1" ht="52.5" customHeight="1">
      <c r="B221" s="219"/>
      <c r="C221" s="220"/>
      <c r="D221" s="220"/>
      <c r="E221" s="221"/>
      <c r="F221" s="241" t="s">
        <v>454</v>
      </c>
      <c r="G221" s="336" t="s">
        <v>455</v>
      </c>
      <c r="H221" s="240"/>
      <c r="I221" s="240"/>
      <c r="J221" s="240"/>
      <c r="K221" s="240"/>
      <c r="L221" s="240"/>
      <c r="M221" s="240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31"/>
      <c r="Z221" s="232"/>
    </row>
    <row r="222" spans="2:26" s="233" customFormat="1" ht="45.75" customHeight="1">
      <c r="B222" s="219"/>
      <c r="C222" s="220"/>
      <c r="D222" s="220"/>
      <c r="E222" s="221"/>
      <c r="F222" s="238" t="s">
        <v>638</v>
      </c>
      <c r="G222" s="344"/>
      <c r="H222" s="242"/>
      <c r="I222" s="242"/>
      <c r="J222" s="242"/>
      <c r="K222" s="242"/>
      <c r="L222" s="242"/>
      <c r="M222" s="242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31"/>
      <c r="Z222" s="232"/>
    </row>
    <row r="223" spans="2:26" s="233" customFormat="1" ht="20.25" customHeight="1">
      <c r="B223" s="219"/>
      <c r="C223" s="220"/>
      <c r="D223" s="220"/>
      <c r="E223" s="221"/>
      <c r="F223" s="241" t="s">
        <v>472</v>
      </c>
      <c r="G223" s="336" t="s">
        <v>473</v>
      </c>
      <c r="H223" s="240"/>
      <c r="I223" s="240"/>
      <c r="J223" s="240"/>
      <c r="K223" s="240"/>
      <c r="L223" s="240"/>
      <c r="M223" s="240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2"/>
    </row>
    <row r="224" spans="2:26" s="233" customFormat="1" ht="20.25" customHeight="1">
      <c r="B224" s="219"/>
      <c r="C224" s="220"/>
      <c r="D224" s="220"/>
      <c r="E224" s="221"/>
      <c r="F224" s="241" t="s">
        <v>477</v>
      </c>
      <c r="G224" s="336" t="s">
        <v>478</v>
      </c>
      <c r="H224" s="240"/>
      <c r="I224" s="240"/>
      <c r="J224" s="240"/>
      <c r="K224" s="240"/>
      <c r="L224" s="240"/>
      <c r="M224" s="240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2"/>
    </row>
    <row r="225" spans="2:26" s="233" customFormat="1" ht="35.25" customHeight="1">
      <c r="B225" s="219"/>
      <c r="C225" s="220"/>
      <c r="D225" s="220"/>
      <c r="E225" s="221"/>
      <c r="F225" s="241" t="s">
        <v>494</v>
      </c>
      <c r="G225" s="336" t="s">
        <v>495</v>
      </c>
      <c r="H225" s="240"/>
      <c r="I225" s="240"/>
      <c r="J225" s="240"/>
      <c r="K225" s="240"/>
      <c r="L225" s="240"/>
      <c r="M225" s="240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2"/>
    </row>
    <row r="226" spans="2:26" s="233" customFormat="1" ht="25.5" customHeight="1">
      <c r="B226" s="219"/>
      <c r="C226" s="220"/>
      <c r="D226" s="220"/>
      <c r="E226" s="221"/>
      <c r="F226" s="238" t="s">
        <v>639</v>
      </c>
      <c r="G226" s="344"/>
      <c r="H226" s="325">
        <f>SUM(I226,J226)</f>
        <v>-30410</v>
      </c>
      <c r="I226" s="325">
        <v>0</v>
      </c>
      <c r="J226" s="325">
        <v>-30410</v>
      </c>
      <c r="K226" s="317">
        <v>-275000</v>
      </c>
      <c r="L226" s="318">
        <v>0</v>
      </c>
      <c r="M226" s="317">
        <v>-275000</v>
      </c>
      <c r="N226" s="326" t="s">
        <v>762</v>
      </c>
      <c r="O226" s="312">
        <v>0</v>
      </c>
      <c r="P226" s="326" t="s">
        <v>762</v>
      </c>
      <c r="Q226" s="312">
        <f aca="true" t="shared" si="20" ref="Q226:S229">SUM(N226-K226)</f>
        <v>213000</v>
      </c>
      <c r="R226" s="312">
        <f t="shared" si="20"/>
        <v>0</v>
      </c>
      <c r="S226" s="312">
        <f t="shared" si="20"/>
        <v>213000</v>
      </c>
      <c r="T226" s="326" t="s">
        <v>750</v>
      </c>
      <c r="U226" s="312">
        <v>0</v>
      </c>
      <c r="V226" s="326" t="s">
        <v>750</v>
      </c>
      <c r="W226" s="326" t="s">
        <v>755</v>
      </c>
      <c r="X226" s="312">
        <v>0</v>
      </c>
      <c r="Y226" s="326" t="s">
        <v>755</v>
      </c>
      <c r="Z226" s="232"/>
    </row>
    <row r="227" spans="2:26" s="218" customFormat="1" ht="12.75" customHeight="1">
      <c r="B227" s="234"/>
      <c r="C227" s="235"/>
      <c r="D227" s="235"/>
      <c r="E227" s="236"/>
      <c r="F227" s="237" t="s">
        <v>543</v>
      </c>
      <c r="G227" s="336" t="s">
        <v>544</v>
      </c>
      <c r="H227" s="248">
        <v>-3512.6</v>
      </c>
      <c r="I227" s="248">
        <v>0</v>
      </c>
      <c r="J227" s="248">
        <v>-3512.6</v>
      </c>
      <c r="K227" s="243">
        <v>-10000</v>
      </c>
      <c r="L227" s="240">
        <v>0</v>
      </c>
      <c r="M227" s="243">
        <v>-10000</v>
      </c>
      <c r="N227" s="252" t="s">
        <v>756</v>
      </c>
      <c r="O227" s="231">
        <v>0</v>
      </c>
      <c r="P227" s="252" t="s">
        <v>756</v>
      </c>
      <c r="Q227" s="231">
        <f t="shared" si="20"/>
        <v>-5000</v>
      </c>
      <c r="R227" s="231">
        <f t="shared" si="20"/>
        <v>0</v>
      </c>
      <c r="S227" s="231">
        <f t="shared" si="20"/>
        <v>-5000</v>
      </c>
      <c r="T227" s="252" t="s">
        <v>748</v>
      </c>
      <c r="U227" s="231">
        <v>0</v>
      </c>
      <c r="V227" s="252" t="s">
        <v>748</v>
      </c>
      <c r="W227" s="252" t="s">
        <v>754</v>
      </c>
      <c r="X227" s="231">
        <v>0</v>
      </c>
      <c r="Y227" s="252" t="s">
        <v>754</v>
      </c>
      <c r="Z227" s="232"/>
    </row>
    <row r="228" spans="2:26" s="218" customFormat="1" ht="20.25" customHeight="1">
      <c r="B228" s="234"/>
      <c r="C228" s="235"/>
      <c r="D228" s="235"/>
      <c r="E228" s="236"/>
      <c r="F228" s="237" t="s">
        <v>546</v>
      </c>
      <c r="G228" s="336" t="s">
        <v>547</v>
      </c>
      <c r="H228" s="248">
        <v>0</v>
      </c>
      <c r="I228" s="248">
        <v>0</v>
      </c>
      <c r="J228" s="248">
        <v>0</v>
      </c>
      <c r="K228" s="240"/>
      <c r="L228" s="240">
        <v>0</v>
      </c>
      <c r="M228" s="240"/>
      <c r="N228" s="231"/>
      <c r="O228" s="231"/>
      <c r="P228" s="231"/>
      <c r="Q228" s="231">
        <f t="shared" si="20"/>
        <v>0</v>
      </c>
      <c r="R228" s="231">
        <f t="shared" si="20"/>
        <v>0</v>
      </c>
      <c r="S228" s="231">
        <f t="shared" si="20"/>
        <v>0</v>
      </c>
      <c r="T228" s="231"/>
      <c r="U228" s="231">
        <v>0</v>
      </c>
      <c r="V228" s="231"/>
      <c r="W228" s="231"/>
      <c r="X228" s="231"/>
      <c r="Y228" s="231"/>
      <c r="Z228" s="232"/>
    </row>
    <row r="229" spans="2:26" s="218" customFormat="1" ht="12.75" customHeight="1">
      <c r="B229" s="234"/>
      <c r="C229" s="235"/>
      <c r="D229" s="235"/>
      <c r="E229" s="236"/>
      <c r="F229" s="237" t="s">
        <v>551</v>
      </c>
      <c r="G229" s="336" t="s">
        <v>552</v>
      </c>
      <c r="H229" s="248">
        <v>-26897.4</v>
      </c>
      <c r="I229" s="248">
        <v>0</v>
      </c>
      <c r="J229" s="248">
        <v>-26897.4</v>
      </c>
      <c r="K229" s="243">
        <v>-265000</v>
      </c>
      <c r="L229" s="240">
        <v>0</v>
      </c>
      <c r="M229" s="243">
        <v>-265000</v>
      </c>
      <c r="N229" s="252" t="s">
        <v>763</v>
      </c>
      <c r="O229" s="231">
        <v>0</v>
      </c>
      <c r="P229" s="252" t="s">
        <v>763</v>
      </c>
      <c r="Q229" s="231">
        <f t="shared" si="20"/>
        <v>218000</v>
      </c>
      <c r="R229" s="231">
        <f t="shared" si="20"/>
        <v>0</v>
      </c>
      <c r="S229" s="231">
        <f t="shared" si="20"/>
        <v>218000</v>
      </c>
      <c r="T229" s="252" t="s">
        <v>749</v>
      </c>
      <c r="U229" s="231">
        <v>0</v>
      </c>
      <c r="V229" s="252" t="s">
        <v>749</v>
      </c>
      <c r="W229" s="252" t="s">
        <v>748</v>
      </c>
      <c r="X229" s="231">
        <v>0</v>
      </c>
      <c r="Y229" s="252" t="s">
        <v>748</v>
      </c>
      <c r="Z229" s="232"/>
    </row>
    <row r="230" spans="2:26" s="233" customFormat="1" ht="25.5" customHeight="1">
      <c r="B230" s="219"/>
      <c r="C230" s="220"/>
      <c r="D230" s="220"/>
      <c r="E230" s="221"/>
      <c r="F230" s="238" t="s">
        <v>640</v>
      </c>
      <c r="G230" s="344"/>
      <c r="H230" s="242"/>
      <c r="I230" s="242"/>
      <c r="J230" s="242"/>
      <c r="K230" s="242"/>
      <c r="L230" s="242"/>
      <c r="M230" s="242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2"/>
    </row>
    <row r="231" spans="2:26" s="218" customFormat="1" ht="12.75" customHeight="1">
      <c r="B231" s="234"/>
      <c r="C231" s="235"/>
      <c r="D231" s="235"/>
      <c r="E231" s="236"/>
      <c r="F231" s="237" t="s">
        <v>419</v>
      </c>
      <c r="G231" s="336" t="s">
        <v>420</v>
      </c>
      <c r="H231" s="240"/>
      <c r="I231" s="240"/>
      <c r="J231" s="240"/>
      <c r="K231" s="240"/>
      <c r="L231" s="240"/>
      <c r="M231" s="240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2"/>
    </row>
    <row r="232" spans="2:26" s="233" customFormat="1" ht="25.5" customHeight="1">
      <c r="B232" s="219"/>
      <c r="C232" s="220"/>
      <c r="D232" s="220"/>
      <c r="E232" s="221"/>
      <c r="F232" s="238" t="s">
        <v>641</v>
      </c>
      <c r="G232" s="344"/>
      <c r="H232" s="242"/>
      <c r="I232" s="242"/>
      <c r="J232" s="242"/>
      <c r="K232" s="242"/>
      <c r="L232" s="242"/>
      <c r="M232" s="242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2"/>
    </row>
    <row r="233" spans="2:26" s="218" customFormat="1" ht="12.75" customHeight="1">
      <c r="B233" s="234"/>
      <c r="C233" s="235"/>
      <c r="D233" s="235"/>
      <c r="E233" s="236"/>
      <c r="F233" s="237" t="s">
        <v>459</v>
      </c>
      <c r="G233" s="336" t="s">
        <v>460</v>
      </c>
      <c r="H233" s="240"/>
      <c r="I233" s="240"/>
      <c r="J233" s="240"/>
      <c r="K233" s="240"/>
      <c r="L233" s="240"/>
      <c r="M233" s="240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2"/>
    </row>
    <row r="234" spans="2:26" s="233" customFormat="1" ht="25.5" customHeight="1">
      <c r="B234" s="219"/>
      <c r="C234" s="220"/>
      <c r="D234" s="220"/>
      <c r="E234" s="221"/>
      <c r="F234" s="238" t="s">
        <v>642</v>
      </c>
      <c r="G234" s="344"/>
      <c r="H234" s="242"/>
      <c r="I234" s="242"/>
      <c r="J234" s="242"/>
      <c r="K234" s="242"/>
      <c r="L234" s="242"/>
      <c r="M234" s="242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2"/>
    </row>
    <row r="235" spans="2:26" s="218" customFormat="1" ht="12.75" customHeight="1">
      <c r="B235" s="234"/>
      <c r="C235" s="235"/>
      <c r="D235" s="235"/>
      <c r="E235" s="236"/>
      <c r="F235" s="237" t="s">
        <v>413</v>
      </c>
      <c r="G235" s="336" t="s">
        <v>412</v>
      </c>
      <c r="H235" s="240"/>
      <c r="I235" s="240"/>
      <c r="J235" s="240"/>
      <c r="K235" s="240"/>
      <c r="L235" s="240"/>
      <c r="M235" s="240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2"/>
    </row>
    <row r="236" spans="2:26" s="218" customFormat="1" ht="12.75" customHeight="1">
      <c r="B236" s="234"/>
      <c r="C236" s="235"/>
      <c r="D236" s="235"/>
      <c r="E236" s="236"/>
      <c r="F236" s="237" t="s">
        <v>419</v>
      </c>
      <c r="G236" s="336" t="s">
        <v>420</v>
      </c>
      <c r="H236" s="240"/>
      <c r="I236" s="240"/>
      <c r="J236" s="240"/>
      <c r="K236" s="240"/>
      <c r="L236" s="240"/>
      <c r="M236" s="240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2"/>
    </row>
    <row r="237" spans="2:26" s="218" customFormat="1" ht="12.75" customHeight="1">
      <c r="B237" s="234"/>
      <c r="C237" s="235"/>
      <c r="D237" s="235"/>
      <c r="E237" s="236"/>
      <c r="F237" s="237" t="s">
        <v>454</v>
      </c>
      <c r="G237" s="336" t="s">
        <v>455</v>
      </c>
      <c r="H237" s="240"/>
      <c r="I237" s="240"/>
      <c r="J237" s="240"/>
      <c r="K237" s="240"/>
      <c r="L237" s="240"/>
      <c r="M237" s="240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2"/>
    </row>
    <row r="238" spans="2:26" s="233" customFormat="1" ht="30" customHeight="1">
      <c r="B238" s="219"/>
      <c r="C238" s="220"/>
      <c r="D238" s="220"/>
      <c r="E238" s="221"/>
      <c r="F238" s="238" t="s">
        <v>643</v>
      </c>
      <c r="G238" s="344"/>
      <c r="H238" s="242"/>
      <c r="I238" s="242"/>
      <c r="J238" s="242"/>
      <c r="K238" s="242"/>
      <c r="L238" s="242"/>
      <c r="M238" s="242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2"/>
    </row>
    <row r="239" spans="2:26" s="218" customFormat="1" ht="12.75" customHeight="1">
      <c r="B239" s="234"/>
      <c r="C239" s="235"/>
      <c r="D239" s="235"/>
      <c r="E239" s="236"/>
      <c r="F239" s="237" t="s">
        <v>413</v>
      </c>
      <c r="G239" s="336" t="s">
        <v>412</v>
      </c>
      <c r="H239" s="240"/>
      <c r="I239" s="240"/>
      <c r="J239" s="240"/>
      <c r="K239" s="240"/>
      <c r="L239" s="240"/>
      <c r="M239" s="240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2"/>
    </row>
    <row r="240" spans="2:26" s="218" customFormat="1" ht="12.75" customHeight="1">
      <c r="B240" s="234"/>
      <c r="C240" s="235"/>
      <c r="D240" s="235"/>
      <c r="E240" s="236"/>
      <c r="F240" s="237" t="s">
        <v>494</v>
      </c>
      <c r="G240" s="336" t="s">
        <v>495</v>
      </c>
      <c r="H240" s="240"/>
      <c r="I240" s="240"/>
      <c r="J240" s="240"/>
      <c r="K240" s="240"/>
      <c r="L240" s="240"/>
      <c r="M240" s="240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2"/>
    </row>
    <row r="241" spans="2:26" s="233" customFormat="1" ht="42.75" customHeight="1">
      <c r="B241" s="219"/>
      <c r="C241" s="220"/>
      <c r="D241" s="220"/>
      <c r="E241" s="221"/>
      <c r="F241" s="238" t="s">
        <v>644</v>
      </c>
      <c r="G241" s="344"/>
      <c r="H241" s="242"/>
      <c r="I241" s="242"/>
      <c r="J241" s="242"/>
      <c r="K241" s="242"/>
      <c r="L241" s="242"/>
      <c r="M241" s="242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2"/>
    </row>
    <row r="242" spans="2:26" s="218" customFormat="1" ht="12.75" customHeight="1">
      <c r="B242" s="234"/>
      <c r="C242" s="235"/>
      <c r="D242" s="235"/>
      <c r="E242" s="236"/>
      <c r="F242" s="237" t="s">
        <v>530</v>
      </c>
      <c r="G242" s="336" t="s">
        <v>531</v>
      </c>
      <c r="H242" s="240"/>
      <c r="I242" s="240"/>
      <c r="J242" s="240"/>
      <c r="K242" s="240"/>
      <c r="L242" s="240"/>
      <c r="M242" s="240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2"/>
    </row>
    <row r="243" spans="2:26" s="233" customFormat="1" ht="25.5" customHeight="1">
      <c r="B243" s="219"/>
      <c r="C243" s="220"/>
      <c r="D243" s="220"/>
      <c r="E243" s="221"/>
      <c r="F243" s="238" t="s">
        <v>645</v>
      </c>
      <c r="G243" s="344"/>
      <c r="H243" s="242"/>
      <c r="I243" s="242"/>
      <c r="J243" s="242"/>
      <c r="K243" s="242"/>
      <c r="L243" s="242"/>
      <c r="M243" s="242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2"/>
    </row>
    <row r="244" spans="2:26" s="218" customFormat="1" ht="12.75" customHeight="1">
      <c r="B244" s="234"/>
      <c r="C244" s="235"/>
      <c r="D244" s="235"/>
      <c r="E244" s="236"/>
      <c r="F244" s="237" t="s">
        <v>504</v>
      </c>
      <c r="G244" s="336" t="s">
        <v>505</v>
      </c>
      <c r="H244" s="240"/>
      <c r="I244" s="240"/>
      <c r="J244" s="240"/>
      <c r="K244" s="240"/>
      <c r="L244" s="240"/>
      <c r="M244" s="240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2"/>
    </row>
    <row r="245" spans="2:26" s="233" customFormat="1" ht="42.75" customHeight="1">
      <c r="B245" s="219"/>
      <c r="C245" s="220"/>
      <c r="D245" s="220"/>
      <c r="E245" s="221"/>
      <c r="F245" s="238" t="s">
        <v>646</v>
      </c>
      <c r="G245" s="344"/>
      <c r="H245" s="242"/>
      <c r="I245" s="242"/>
      <c r="J245" s="242"/>
      <c r="K245" s="242"/>
      <c r="L245" s="242"/>
      <c r="M245" s="242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2"/>
    </row>
    <row r="246" spans="2:26" s="218" customFormat="1" ht="12.75" customHeight="1">
      <c r="B246" s="234"/>
      <c r="C246" s="235"/>
      <c r="D246" s="235"/>
      <c r="E246" s="236"/>
      <c r="F246" s="237" t="s">
        <v>504</v>
      </c>
      <c r="G246" s="336" t="s">
        <v>505</v>
      </c>
      <c r="H246" s="240"/>
      <c r="I246" s="240"/>
      <c r="J246" s="240"/>
      <c r="K246" s="240"/>
      <c r="L246" s="240"/>
      <c r="M246" s="240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2"/>
    </row>
    <row r="247" spans="2:26" s="233" customFormat="1" ht="25.5" customHeight="1">
      <c r="B247" s="219" t="s">
        <v>259</v>
      </c>
      <c r="C247" s="220" t="s">
        <v>260</v>
      </c>
      <c r="D247" s="220" t="s">
        <v>195</v>
      </c>
      <c r="E247" s="221" t="s">
        <v>195</v>
      </c>
      <c r="F247" s="238" t="s">
        <v>261</v>
      </c>
      <c r="G247" s="344"/>
      <c r="H247" s="325">
        <f>SUM(I247,J247)</f>
        <v>73629.7</v>
      </c>
      <c r="I247" s="325">
        <v>73629.7</v>
      </c>
      <c r="J247" s="318">
        <v>0</v>
      </c>
      <c r="K247" s="318">
        <v>92420</v>
      </c>
      <c r="L247" s="318">
        <v>82420</v>
      </c>
      <c r="M247" s="318">
        <v>10000</v>
      </c>
      <c r="N247" s="312">
        <v>117900</v>
      </c>
      <c r="O247" s="312">
        <v>103900</v>
      </c>
      <c r="P247" s="312">
        <v>14000</v>
      </c>
      <c r="Q247" s="312">
        <f aca="true" t="shared" si="21" ref="Q247:Q256">SUM(N247-K247)</f>
        <v>25480</v>
      </c>
      <c r="R247" s="312">
        <f aca="true" t="shared" si="22" ref="R247:R256">SUM(O247-L247)</f>
        <v>21480</v>
      </c>
      <c r="S247" s="312">
        <f aca="true" t="shared" si="23" ref="S247:S256">SUM(P247-M247)</f>
        <v>4000</v>
      </c>
      <c r="T247" s="312">
        <v>124485</v>
      </c>
      <c r="U247" s="312">
        <v>124485</v>
      </c>
      <c r="V247" s="312">
        <v>0</v>
      </c>
      <c r="W247" s="312">
        <v>137330</v>
      </c>
      <c r="X247" s="312">
        <f>SUM(W247)</f>
        <v>137330</v>
      </c>
      <c r="Y247" s="312">
        <v>0</v>
      </c>
      <c r="Z247" s="232"/>
    </row>
    <row r="248" spans="2:26" s="218" customFormat="1" ht="12.75" customHeight="1">
      <c r="B248" s="234"/>
      <c r="C248" s="235"/>
      <c r="D248" s="235"/>
      <c r="E248" s="236"/>
      <c r="F248" s="237" t="s">
        <v>5</v>
      </c>
      <c r="G248" s="338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2"/>
    </row>
    <row r="249" spans="2:26" s="233" customFormat="1" ht="25.5" customHeight="1">
      <c r="B249" s="219" t="s">
        <v>262</v>
      </c>
      <c r="C249" s="220" t="s">
        <v>260</v>
      </c>
      <c r="D249" s="220" t="s">
        <v>198</v>
      </c>
      <c r="E249" s="221" t="s">
        <v>195</v>
      </c>
      <c r="F249" s="238" t="s">
        <v>263</v>
      </c>
      <c r="G249" s="344"/>
      <c r="H249" s="325">
        <f>SUM(I249,J249)</f>
        <v>73629.7</v>
      </c>
      <c r="I249" s="325">
        <v>73629.7</v>
      </c>
      <c r="J249" s="318">
        <v>0</v>
      </c>
      <c r="K249" s="318">
        <v>92420</v>
      </c>
      <c r="L249" s="318">
        <v>82420</v>
      </c>
      <c r="M249" s="318">
        <v>10000</v>
      </c>
      <c r="N249" s="312">
        <v>103900</v>
      </c>
      <c r="O249" s="312">
        <v>103900</v>
      </c>
      <c r="P249" s="312">
        <v>0</v>
      </c>
      <c r="Q249" s="312">
        <f t="shared" si="21"/>
        <v>11480</v>
      </c>
      <c r="R249" s="312">
        <f t="shared" si="22"/>
        <v>21480</v>
      </c>
      <c r="S249" s="312">
        <f t="shared" si="23"/>
        <v>-10000</v>
      </c>
      <c r="T249" s="312">
        <v>124485</v>
      </c>
      <c r="U249" s="312">
        <v>124485</v>
      </c>
      <c r="V249" s="312">
        <v>0</v>
      </c>
      <c r="W249" s="312">
        <v>137330</v>
      </c>
      <c r="X249" s="312">
        <f>SUM(W249)</f>
        <v>137330</v>
      </c>
      <c r="Y249" s="312">
        <v>0</v>
      </c>
      <c r="Z249" s="232"/>
    </row>
    <row r="250" spans="2:26" s="218" customFormat="1" ht="12.75" customHeight="1">
      <c r="B250" s="234"/>
      <c r="C250" s="235"/>
      <c r="D250" s="235"/>
      <c r="E250" s="236"/>
      <c r="F250" s="237" t="s">
        <v>200</v>
      </c>
      <c r="G250" s="338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>
        <f t="shared" si="21"/>
        <v>0</v>
      </c>
      <c r="R250" s="231">
        <f t="shared" si="22"/>
        <v>0</v>
      </c>
      <c r="S250" s="231">
        <f t="shared" si="23"/>
        <v>0</v>
      </c>
      <c r="T250" s="231"/>
      <c r="U250" s="231"/>
      <c r="V250" s="231"/>
      <c r="W250" s="231"/>
      <c r="X250" s="231"/>
      <c r="Y250" s="231"/>
      <c r="Z250" s="232"/>
    </row>
    <row r="251" spans="2:26" s="218" customFormat="1" ht="12.75" customHeight="1">
      <c r="B251" s="224" t="s">
        <v>264</v>
      </c>
      <c r="C251" s="225" t="s">
        <v>260</v>
      </c>
      <c r="D251" s="225" t="s">
        <v>198</v>
      </c>
      <c r="E251" s="225" t="s">
        <v>198</v>
      </c>
      <c r="F251" s="237" t="s">
        <v>263</v>
      </c>
      <c r="G251" s="338"/>
      <c r="H251" s="231"/>
      <c r="I251" s="231"/>
      <c r="J251" s="231"/>
      <c r="K251" s="319">
        <v>92420</v>
      </c>
      <c r="L251" s="319">
        <v>82420</v>
      </c>
      <c r="M251" s="319">
        <v>10000</v>
      </c>
      <c r="N251" s="308">
        <v>103900</v>
      </c>
      <c r="O251" s="308">
        <v>103900</v>
      </c>
      <c r="P251" s="308">
        <v>0</v>
      </c>
      <c r="Q251" s="308">
        <f t="shared" si="21"/>
        <v>11480</v>
      </c>
      <c r="R251" s="308">
        <f t="shared" si="22"/>
        <v>21480</v>
      </c>
      <c r="S251" s="308">
        <f t="shared" si="23"/>
        <v>-10000</v>
      </c>
      <c r="T251" s="308">
        <v>124485</v>
      </c>
      <c r="U251" s="308">
        <v>124485</v>
      </c>
      <c r="V251" s="308">
        <v>0</v>
      </c>
      <c r="W251" s="308">
        <v>137330</v>
      </c>
      <c r="X251" s="308">
        <f>SUM(W251)</f>
        <v>137330</v>
      </c>
      <c r="Y251" s="308">
        <v>0</v>
      </c>
      <c r="Z251" s="232"/>
    </row>
    <row r="252" spans="2:26" s="218" customFormat="1" ht="12.75" customHeight="1">
      <c r="B252" s="234"/>
      <c r="C252" s="235"/>
      <c r="D252" s="235"/>
      <c r="E252" s="236"/>
      <c r="F252" s="237" t="s">
        <v>5</v>
      </c>
      <c r="G252" s="338"/>
      <c r="H252" s="231"/>
      <c r="I252" s="231"/>
      <c r="J252" s="231"/>
      <c r="K252" s="308"/>
      <c r="L252" s="308"/>
      <c r="M252" s="308"/>
      <c r="N252" s="308"/>
      <c r="O252" s="308"/>
      <c r="P252" s="308"/>
      <c r="Q252" s="308">
        <f t="shared" si="21"/>
        <v>0</v>
      </c>
      <c r="R252" s="308">
        <f t="shared" si="22"/>
        <v>0</v>
      </c>
      <c r="S252" s="308">
        <f t="shared" si="23"/>
        <v>0</v>
      </c>
      <c r="T252" s="308"/>
      <c r="U252" s="308"/>
      <c r="V252" s="308"/>
      <c r="W252" s="308"/>
      <c r="X252" s="308"/>
      <c r="Y252" s="308"/>
      <c r="Z252" s="232"/>
    </row>
    <row r="253" spans="2:26" s="233" customFormat="1" ht="25.5" customHeight="1">
      <c r="B253" s="219"/>
      <c r="C253" s="220"/>
      <c r="D253" s="220"/>
      <c r="E253" s="221"/>
      <c r="F253" s="238" t="s">
        <v>647</v>
      </c>
      <c r="G253" s="344"/>
      <c r="H253" s="242"/>
      <c r="I253" s="242"/>
      <c r="J253" s="242"/>
      <c r="K253" s="318">
        <v>92420</v>
      </c>
      <c r="L253" s="318">
        <v>82420</v>
      </c>
      <c r="M253" s="318">
        <v>10000</v>
      </c>
      <c r="N253" s="312">
        <v>103900</v>
      </c>
      <c r="O253" s="312">
        <v>103900</v>
      </c>
      <c r="P253" s="312">
        <v>0</v>
      </c>
      <c r="Q253" s="312">
        <f t="shared" si="21"/>
        <v>11480</v>
      </c>
      <c r="R253" s="312">
        <f t="shared" si="22"/>
        <v>21480</v>
      </c>
      <c r="S253" s="312">
        <f t="shared" si="23"/>
        <v>-10000</v>
      </c>
      <c r="T253" s="312">
        <v>124485</v>
      </c>
      <c r="U253" s="312">
        <v>124485</v>
      </c>
      <c r="V253" s="312">
        <v>0</v>
      </c>
      <c r="W253" s="312">
        <v>137330</v>
      </c>
      <c r="X253" s="312">
        <f>SUM(W253)</f>
        <v>137330</v>
      </c>
      <c r="Y253" s="312">
        <v>0</v>
      </c>
      <c r="Z253" s="232"/>
    </row>
    <row r="254" spans="2:26" s="218" customFormat="1" ht="12.75" customHeight="1">
      <c r="B254" s="234"/>
      <c r="C254" s="235"/>
      <c r="D254" s="235"/>
      <c r="E254" s="236"/>
      <c r="F254" s="237" t="s">
        <v>454</v>
      </c>
      <c r="G254" s="336" t="s">
        <v>455</v>
      </c>
      <c r="H254" s="327">
        <f>SUM(I254,J254)</f>
        <v>73629.7</v>
      </c>
      <c r="I254" s="327">
        <v>73629.7</v>
      </c>
      <c r="J254" s="320">
        <v>0</v>
      </c>
      <c r="K254" s="319">
        <v>82420</v>
      </c>
      <c r="L254" s="319">
        <v>82420</v>
      </c>
      <c r="M254" s="319">
        <v>0</v>
      </c>
      <c r="N254" s="308">
        <v>103900</v>
      </c>
      <c r="O254" s="308">
        <v>103900</v>
      </c>
      <c r="P254" s="308">
        <v>0</v>
      </c>
      <c r="Q254" s="308">
        <f t="shared" si="21"/>
        <v>21480</v>
      </c>
      <c r="R254" s="308">
        <f t="shared" si="22"/>
        <v>21480</v>
      </c>
      <c r="S254" s="308">
        <f t="shared" si="23"/>
        <v>0</v>
      </c>
      <c r="T254" s="308">
        <v>124485</v>
      </c>
      <c r="U254" s="308">
        <v>124485</v>
      </c>
      <c r="V254" s="308">
        <v>0</v>
      </c>
      <c r="W254" s="308">
        <v>137330</v>
      </c>
      <c r="X254" s="308">
        <f>SUM(W254)</f>
        <v>137330</v>
      </c>
      <c r="Y254" s="308">
        <v>0</v>
      </c>
      <c r="Z254" s="232"/>
    </row>
    <row r="255" spans="2:26" s="218" customFormat="1" ht="12.75" customHeight="1">
      <c r="B255" s="234"/>
      <c r="C255" s="235"/>
      <c r="D255" s="235"/>
      <c r="E255" s="236"/>
      <c r="F255" s="237" t="s">
        <v>520</v>
      </c>
      <c r="G255" s="336" t="s">
        <v>519</v>
      </c>
      <c r="H255" s="319">
        <v>0</v>
      </c>
      <c r="I255" s="319">
        <v>0</v>
      </c>
      <c r="J255" s="319">
        <v>0</v>
      </c>
      <c r="K255" s="319">
        <v>0</v>
      </c>
      <c r="L255" s="319">
        <v>0</v>
      </c>
      <c r="M255" s="319">
        <v>0</v>
      </c>
      <c r="N255" s="308"/>
      <c r="O255" s="308"/>
      <c r="P255" s="308"/>
      <c r="Q255" s="308">
        <f t="shared" si="21"/>
        <v>0</v>
      </c>
      <c r="R255" s="308">
        <f t="shared" si="22"/>
        <v>0</v>
      </c>
      <c r="S255" s="308">
        <f t="shared" si="23"/>
        <v>0</v>
      </c>
      <c r="T255" s="308">
        <v>0</v>
      </c>
      <c r="U255" s="308">
        <v>0</v>
      </c>
      <c r="V255" s="308">
        <v>0</v>
      </c>
      <c r="W255" s="308">
        <v>0</v>
      </c>
      <c r="X255" s="308">
        <v>0</v>
      </c>
      <c r="Y255" s="308">
        <v>0</v>
      </c>
      <c r="Z255" s="232"/>
    </row>
    <row r="256" spans="2:26" s="218" customFormat="1" ht="12.75" customHeight="1">
      <c r="B256" s="234"/>
      <c r="C256" s="235"/>
      <c r="D256" s="235"/>
      <c r="E256" s="236"/>
      <c r="F256" s="237" t="s">
        <v>526</v>
      </c>
      <c r="G256" s="336" t="s">
        <v>525</v>
      </c>
      <c r="H256" s="319">
        <v>0</v>
      </c>
      <c r="I256" s="319">
        <v>0</v>
      </c>
      <c r="J256" s="319">
        <v>0</v>
      </c>
      <c r="K256" s="320">
        <v>10000</v>
      </c>
      <c r="L256" s="319">
        <v>0</v>
      </c>
      <c r="M256" s="320">
        <v>10000</v>
      </c>
      <c r="N256" s="308">
        <v>14000</v>
      </c>
      <c r="O256" s="308">
        <v>0</v>
      </c>
      <c r="P256" s="308">
        <v>14000</v>
      </c>
      <c r="Q256" s="308">
        <f t="shared" si="21"/>
        <v>4000</v>
      </c>
      <c r="R256" s="308">
        <f t="shared" si="22"/>
        <v>0</v>
      </c>
      <c r="S256" s="308">
        <f t="shared" si="23"/>
        <v>4000</v>
      </c>
      <c r="T256" s="308">
        <v>0</v>
      </c>
      <c r="U256" s="308">
        <v>0</v>
      </c>
      <c r="V256" s="308">
        <v>0</v>
      </c>
      <c r="W256" s="308">
        <v>0</v>
      </c>
      <c r="X256" s="308">
        <v>0</v>
      </c>
      <c r="Y256" s="308">
        <v>0</v>
      </c>
      <c r="Z256" s="232"/>
    </row>
    <row r="257" spans="2:26" s="233" customFormat="1" ht="40.5" customHeight="1">
      <c r="B257" s="219"/>
      <c r="C257" s="220"/>
      <c r="D257" s="220"/>
      <c r="E257" s="221"/>
      <c r="F257" s="238" t="s">
        <v>648</v>
      </c>
      <c r="G257" s="344"/>
      <c r="H257" s="242"/>
      <c r="I257" s="242"/>
      <c r="J257" s="242"/>
      <c r="K257" s="242"/>
      <c r="L257" s="242"/>
      <c r="M257" s="242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2"/>
    </row>
    <row r="258" spans="2:26" s="218" customFormat="1" ht="12.75" customHeight="1">
      <c r="B258" s="234"/>
      <c r="C258" s="235"/>
      <c r="D258" s="235"/>
      <c r="E258" s="236"/>
      <c r="F258" s="237" t="s">
        <v>391</v>
      </c>
      <c r="G258" s="336" t="s">
        <v>390</v>
      </c>
      <c r="H258" s="240"/>
      <c r="I258" s="240"/>
      <c r="J258" s="240"/>
      <c r="K258" s="240"/>
      <c r="L258" s="240"/>
      <c r="M258" s="240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2"/>
    </row>
    <row r="259" spans="2:26" s="233" customFormat="1" ht="87.75" customHeight="1">
      <c r="B259" s="219"/>
      <c r="C259" s="220"/>
      <c r="D259" s="220"/>
      <c r="E259" s="221"/>
      <c r="F259" s="238" t="s">
        <v>649</v>
      </c>
      <c r="G259" s="344"/>
      <c r="H259" s="242"/>
      <c r="I259" s="242"/>
      <c r="J259" s="242"/>
      <c r="K259" s="242"/>
      <c r="L259" s="242"/>
      <c r="M259" s="242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2"/>
    </row>
    <row r="260" spans="2:26" s="218" customFormat="1" ht="12.75" customHeight="1">
      <c r="B260" s="234"/>
      <c r="C260" s="235"/>
      <c r="D260" s="235"/>
      <c r="E260" s="236"/>
      <c r="F260" s="237" t="s">
        <v>504</v>
      </c>
      <c r="G260" s="336" t="s">
        <v>505</v>
      </c>
      <c r="H260" s="240"/>
      <c r="I260" s="240"/>
      <c r="J260" s="240"/>
      <c r="K260" s="240"/>
      <c r="L260" s="240"/>
      <c r="M260" s="240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2"/>
    </row>
    <row r="261" spans="2:26" s="233" customFormat="1" ht="65.25" customHeight="1">
      <c r="B261" s="219"/>
      <c r="C261" s="220"/>
      <c r="D261" s="220"/>
      <c r="E261" s="221"/>
      <c r="F261" s="238" t="s">
        <v>650</v>
      </c>
      <c r="G261" s="344"/>
      <c r="H261" s="242"/>
      <c r="I261" s="242"/>
      <c r="J261" s="242"/>
      <c r="K261" s="242"/>
      <c r="L261" s="242"/>
      <c r="M261" s="242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2"/>
    </row>
    <row r="262" spans="2:26" s="218" customFormat="1" ht="12.75" customHeight="1">
      <c r="B262" s="234"/>
      <c r="C262" s="235"/>
      <c r="D262" s="235"/>
      <c r="E262" s="236"/>
      <c r="F262" s="237" t="s">
        <v>504</v>
      </c>
      <c r="G262" s="336" t="s">
        <v>505</v>
      </c>
      <c r="H262" s="240"/>
      <c r="I262" s="240"/>
      <c r="J262" s="240"/>
      <c r="K262" s="240"/>
      <c r="L262" s="240"/>
      <c r="M262" s="240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2"/>
    </row>
    <row r="263" spans="2:26" s="233" customFormat="1" ht="95.25" customHeight="1">
      <c r="B263" s="219"/>
      <c r="C263" s="220"/>
      <c r="D263" s="220"/>
      <c r="E263" s="221"/>
      <c r="F263" s="238" t="s">
        <v>651</v>
      </c>
      <c r="G263" s="344"/>
      <c r="H263" s="242"/>
      <c r="I263" s="242"/>
      <c r="J263" s="242"/>
      <c r="K263" s="242"/>
      <c r="L263" s="242"/>
      <c r="M263" s="242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2"/>
    </row>
    <row r="264" spans="2:26" s="218" customFormat="1" ht="12.75" customHeight="1">
      <c r="B264" s="234"/>
      <c r="C264" s="235"/>
      <c r="D264" s="235"/>
      <c r="E264" s="236"/>
      <c r="F264" s="237" t="s">
        <v>504</v>
      </c>
      <c r="G264" s="336" t="s">
        <v>505</v>
      </c>
      <c r="H264" s="240"/>
      <c r="I264" s="240"/>
      <c r="J264" s="240"/>
      <c r="K264" s="240"/>
      <c r="L264" s="240"/>
      <c r="M264" s="240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2"/>
    </row>
    <row r="265" spans="2:26" s="233" customFormat="1" ht="59.25" customHeight="1">
      <c r="B265" s="219"/>
      <c r="C265" s="220"/>
      <c r="D265" s="220"/>
      <c r="E265" s="221"/>
      <c r="F265" s="238" t="s">
        <v>652</v>
      </c>
      <c r="G265" s="344"/>
      <c r="H265" s="242"/>
      <c r="I265" s="242"/>
      <c r="J265" s="242"/>
      <c r="K265" s="242"/>
      <c r="L265" s="242"/>
      <c r="M265" s="242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31"/>
      <c r="Z265" s="232"/>
    </row>
    <row r="266" spans="2:26" s="218" customFormat="1" ht="12.75" customHeight="1">
      <c r="B266" s="234"/>
      <c r="C266" s="235"/>
      <c r="D266" s="235"/>
      <c r="E266" s="236"/>
      <c r="F266" s="237" t="s">
        <v>504</v>
      </c>
      <c r="G266" s="336" t="s">
        <v>505</v>
      </c>
      <c r="H266" s="240"/>
      <c r="I266" s="240"/>
      <c r="J266" s="240"/>
      <c r="K266" s="240"/>
      <c r="L266" s="240"/>
      <c r="M266" s="240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31"/>
      <c r="Z266" s="232"/>
    </row>
    <row r="267" spans="2:26" s="233" customFormat="1" ht="79.5" customHeight="1">
      <c r="B267" s="219"/>
      <c r="C267" s="220"/>
      <c r="D267" s="220"/>
      <c r="E267" s="221"/>
      <c r="F267" s="238" t="s">
        <v>653</v>
      </c>
      <c r="G267" s="344"/>
      <c r="H267" s="242"/>
      <c r="I267" s="242"/>
      <c r="J267" s="242"/>
      <c r="K267" s="242"/>
      <c r="L267" s="242"/>
      <c r="M267" s="242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2"/>
    </row>
    <row r="268" spans="2:26" s="218" customFormat="1" ht="12.75" customHeight="1">
      <c r="B268" s="234"/>
      <c r="C268" s="235"/>
      <c r="D268" s="235"/>
      <c r="E268" s="236"/>
      <c r="F268" s="237" t="s">
        <v>504</v>
      </c>
      <c r="G268" s="336" t="s">
        <v>505</v>
      </c>
      <c r="H268" s="240"/>
      <c r="I268" s="240"/>
      <c r="J268" s="240"/>
      <c r="K268" s="240"/>
      <c r="L268" s="240"/>
      <c r="M268" s="240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31"/>
      <c r="Z268" s="232"/>
    </row>
    <row r="269" spans="2:26" s="233" customFormat="1" ht="64.5" customHeight="1">
      <c r="B269" s="219"/>
      <c r="C269" s="220"/>
      <c r="D269" s="220"/>
      <c r="E269" s="221"/>
      <c r="F269" s="238" t="s">
        <v>654</v>
      </c>
      <c r="G269" s="344"/>
      <c r="H269" s="242"/>
      <c r="I269" s="242"/>
      <c r="J269" s="242"/>
      <c r="K269" s="242"/>
      <c r="L269" s="242"/>
      <c r="M269" s="242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2"/>
    </row>
    <row r="270" spans="2:26" s="218" customFormat="1" ht="12.75" customHeight="1">
      <c r="B270" s="234"/>
      <c r="C270" s="235"/>
      <c r="D270" s="235"/>
      <c r="E270" s="236"/>
      <c r="F270" s="237" t="s">
        <v>381</v>
      </c>
      <c r="G270" s="336" t="s">
        <v>380</v>
      </c>
      <c r="H270" s="240"/>
      <c r="I270" s="240"/>
      <c r="J270" s="240"/>
      <c r="K270" s="240"/>
      <c r="L270" s="240"/>
      <c r="M270" s="240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31"/>
      <c r="Z270" s="232"/>
    </row>
    <row r="271" spans="2:26" s="218" customFormat="1" ht="12.75" customHeight="1">
      <c r="B271" s="234"/>
      <c r="C271" s="235"/>
      <c r="D271" s="235"/>
      <c r="E271" s="236"/>
      <c r="F271" s="237" t="s">
        <v>383</v>
      </c>
      <c r="G271" s="336" t="s">
        <v>382</v>
      </c>
      <c r="H271" s="240"/>
      <c r="I271" s="240"/>
      <c r="J271" s="240"/>
      <c r="K271" s="240"/>
      <c r="L271" s="240"/>
      <c r="M271" s="240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31"/>
      <c r="Z271" s="232"/>
    </row>
    <row r="272" spans="2:26" s="218" customFormat="1" ht="12.75" customHeight="1">
      <c r="B272" s="234"/>
      <c r="C272" s="235"/>
      <c r="D272" s="235"/>
      <c r="E272" s="236"/>
      <c r="F272" s="237" t="s">
        <v>389</v>
      </c>
      <c r="G272" s="336" t="s">
        <v>388</v>
      </c>
      <c r="H272" s="240"/>
      <c r="I272" s="240"/>
      <c r="J272" s="240"/>
      <c r="K272" s="240"/>
      <c r="L272" s="240"/>
      <c r="M272" s="240"/>
      <c r="N272" s="231"/>
      <c r="O272" s="231"/>
      <c r="P272" s="231"/>
      <c r="Q272" s="231"/>
      <c r="R272" s="231"/>
      <c r="S272" s="231"/>
      <c r="T272" s="231"/>
      <c r="U272" s="231"/>
      <c r="V272" s="231"/>
      <c r="W272" s="231"/>
      <c r="X272" s="231"/>
      <c r="Y272" s="231"/>
      <c r="Z272" s="232"/>
    </row>
    <row r="273" spans="2:26" s="218" customFormat="1" ht="12.75" customHeight="1">
      <c r="B273" s="234"/>
      <c r="C273" s="235"/>
      <c r="D273" s="235"/>
      <c r="E273" s="236"/>
      <c r="F273" s="237" t="s">
        <v>391</v>
      </c>
      <c r="G273" s="336" t="s">
        <v>390</v>
      </c>
      <c r="H273" s="240"/>
      <c r="I273" s="240"/>
      <c r="J273" s="240"/>
      <c r="K273" s="240"/>
      <c r="L273" s="240"/>
      <c r="M273" s="240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31"/>
      <c r="Z273" s="232"/>
    </row>
    <row r="274" spans="2:26" s="218" customFormat="1" ht="12.75" customHeight="1">
      <c r="B274" s="234"/>
      <c r="C274" s="235"/>
      <c r="D274" s="235"/>
      <c r="E274" s="236"/>
      <c r="F274" s="237" t="s">
        <v>393</v>
      </c>
      <c r="G274" s="336" t="s">
        <v>392</v>
      </c>
      <c r="H274" s="240"/>
      <c r="I274" s="240"/>
      <c r="J274" s="240"/>
      <c r="K274" s="240"/>
      <c r="L274" s="240"/>
      <c r="M274" s="240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2"/>
    </row>
    <row r="275" spans="2:26" s="218" customFormat="1" ht="12.75" customHeight="1">
      <c r="B275" s="234"/>
      <c r="C275" s="235"/>
      <c r="D275" s="235"/>
      <c r="E275" s="236"/>
      <c r="F275" s="237" t="s">
        <v>395</v>
      </c>
      <c r="G275" s="336" t="s">
        <v>394</v>
      </c>
      <c r="H275" s="240"/>
      <c r="I275" s="240"/>
      <c r="J275" s="240"/>
      <c r="K275" s="240"/>
      <c r="L275" s="240"/>
      <c r="M275" s="240"/>
      <c r="N275" s="231"/>
      <c r="O275" s="231"/>
      <c r="P275" s="231"/>
      <c r="Q275" s="231"/>
      <c r="R275" s="231"/>
      <c r="S275" s="231"/>
      <c r="T275" s="231"/>
      <c r="U275" s="231"/>
      <c r="V275" s="231"/>
      <c r="W275" s="231"/>
      <c r="X275" s="231"/>
      <c r="Y275" s="231"/>
      <c r="Z275" s="232"/>
    </row>
    <row r="276" spans="2:26" s="218" customFormat="1" ht="12.75" customHeight="1">
      <c r="B276" s="234"/>
      <c r="C276" s="235"/>
      <c r="D276" s="235"/>
      <c r="E276" s="236"/>
      <c r="F276" s="237" t="s">
        <v>409</v>
      </c>
      <c r="G276" s="336" t="s">
        <v>408</v>
      </c>
      <c r="H276" s="240"/>
      <c r="I276" s="240"/>
      <c r="J276" s="240"/>
      <c r="K276" s="240"/>
      <c r="L276" s="240"/>
      <c r="M276" s="240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31"/>
      <c r="Z276" s="232"/>
    </row>
    <row r="277" spans="2:26" s="218" customFormat="1" ht="12.75" customHeight="1">
      <c r="B277" s="234"/>
      <c r="C277" s="235"/>
      <c r="D277" s="235"/>
      <c r="E277" s="236"/>
      <c r="F277" s="237" t="s">
        <v>419</v>
      </c>
      <c r="G277" s="336" t="s">
        <v>420</v>
      </c>
      <c r="H277" s="240"/>
      <c r="I277" s="240"/>
      <c r="J277" s="240"/>
      <c r="K277" s="240"/>
      <c r="L277" s="240"/>
      <c r="M277" s="240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31"/>
      <c r="Z277" s="232"/>
    </row>
    <row r="278" spans="2:26" s="218" customFormat="1" ht="12.75" customHeight="1">
      <c r="B278" s="234"/>
      <c r="C278" s="235"/>
      <c r="D278" s="235"/>
      <c r="E278" s="236"/>
      <c r="F278" s="237" t="s">
        <v>424</v>
      </c>
      <c r="G278" s="336" t="s">
        <v>423</v>
      </c>
      <c r="H278" s="240"/>
      <c r="I278" s="240"/>
      <c r="J278" s="240"/>
      <c r="K278" s="240"/>
      <c r="L278" s="240"/>
      <c r="M278" s="240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31"/>
      <c r="Z278" s="232"/>
    </row>
    <row r="279" spans="2:26" s="218" customFormat="1" ht="12.75" customHeight="1">
      <c r="B279" s="234"/>
      <c r="C279" s="235"/>
      <c r="D279" s="235"/>
      <c r="E279" s="236"/>
      <c r="F279" s="237" t="s">
        <v>430</v>
      </c>
      <c r="G279" s="336" t="s">
        <v>429</v>
      </c>
      <c r="H279" s="240"/>
      <c r="I279" s="240"/>
      <c r="J279" s="240"/>
      <c r="K279" s="240"/>
      <c r="L279" s="240"/>
      <c r="M279" s="240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31"/>
      <c r="Z279" s="232"/>
    </row>
    <row r="280" spans="2:26" s="218" customFormat="1" ht="12.75" customHeight="1">
      <c r="B280" s="234"/>
      <c r="C280" s="235"/>
      <c r="D280" s="235"/>
      <c r="E280" s="236"/>
      <c r="F280" s="237" t="s">
        <v>434</v>
      </c>
      <c r="G280" s="336" t="s">
        <v>433</v>
      </c>
      <c r="H280" s="240"/>
      <c r="I280" s="240"/>
      <c r="J280" s="240"/>
      <c r="K280" s="240"/>
      <c r="L280" s="240"/>
      <c r="M280" s="240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2"/>
    </row>
    <row r="281" spans="2:26" s="218" customFormat="1" ht="12.75" customHeight="1">
      <c r="B281" s="234"/>
      <c r="C281" s="235"/>
      <c r="D281" s="235"/>
      <c r="E281" s="236"/>
      <c r="F281" s="237" t="s">
        <v>436</v>
      </c>
      <c r="G281" s="336" t="s">
        <v>435</v>
      </c>
      <c r="H281" s="240"/>
      <c r="I281" s="240"/>
      <c r="J281" s="240"/>
      <c r="K281" s="240"/>
      <c r="L281" s="240"/>
      <c r="M281" s="240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2"/>
    </row>
    <row r="282" spans="2:26" s="218" customFormat="1" ht="12.75" customHeight="1">
      <c r="B282" s="234"/>
      <c r="C282" s="235"/>
      <c r="D282" s="235"/>
      <c r="E282" s="236"/>
      <c r="F282" s="237" t="s">
        <v>438</v>
      </c>
      <c r="G282" s="336" t="s">
        <v>437</v>
      </c>
      <c r="H282" s="240"/>
      <c r="I282" s="240"/>
      <c r="J282" s="240"/>
      <c r="K282" s="240"/>
      <c r="L282" s="240"/>
      <c r="M282" s="240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31"/>
      <c r="Z282" s="232"/>
    </row>
    <row r="283" spans="2:26" s="218" customFormat="1" ht="12.75" customHeight="1">
      <c r="B283" s="234"/>
      <c r="C283" s="235"/>
      <c r="D283" s="235"/>
      <c r="E283" s="236"/>
      <c r="F283" s="237" t="s">
        <v>440</v>
      </c>
      <c r="G283" s="336" t="s">
        <v>441</v>
      </c>
      <c r="H283" s="240"/>
      <c r="I283" s="240"/>
      <c r="J283" s="240"/>
      <c r="K283" s="240"/>
      <c r="L283" s="240"/>
      <c r="M283" s="240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2"/>
    </row>
    <row r="284" spans="2:26" s="218" customFormat="1" ht="12.75" customHeight="1">
      <c r="B284" s="234"/>
      <c r="C284" s="235"/>
      <c r="D284" s="235"/>
      <c r="E284" s="236"/>
      <c r="F284" s="237" t="s">
        <v>499</v>
      </c>
      <c r="G284" s="336" t="s">
        <v>500</v>
      </c>
      <c r="H284" s="240"/>
      <c r="I284" s="240"/>
      <c r="J284" s="240"/>
      <c r="K284" s="240"/>
      <c r="L284" s="240"/>
      <c r="M284" s="240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1"/>
      <c r="Z284" s="232"/>
    </row>
    <row r="285" spans="2:26" s="218" customFormat="1" ht="12.75" customHeight="1">
      <c r="B285" s="234"/>
      <c r="C285" s="235"/>
      <c r="D285" s="235"/>
      <c r="E285" s="236"/>
      <c r="F285" s="237" t="s">
        <v>504</v>
      </c>
      <c r="G285" s="336" t="s">
        <v>505</v>
      </c>
      <c r="H285" s="240"/>
      <c r="I285" s="240"/>
      <c r="J285" s="240"/>
      <c r="K285" s="240"/>
      <c r="L285" s="240"/>
      <c r="M285" s="240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1"/>
      <c r="Z285" s="232"/>
    </row>
    <row r="286" spans="2:26" s="218" customFormat="1" ht="12.75" customHeight="1">
      <c r="B286" s="234"/>
      <c r="C286" s="235"/>
      <c r="D286" s="235"/>
      <c r="E286" s="236"/>
      <c r="F286" s="237" t="s">
        <v>528</v>
      </c>
      <c r="G286" s="336" t="s">
        <v>527</v>
      </c>
      <c r="H286" s="240"/>
      <c r="I286" s="240"/>
      <c r="J286" s="240"/>
      <c r="K286" s="240"/>
      <c r="L286" s="240"/>
      <c r="M286" s="240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2"/>
    </row>
    <row r="287" spans="2:26" s="218" customFormat="1" ht="12.75" customHeight="1">
      <c r="B287" s="234"/>
      <c r="C287" s="235"/>
      <c r="D287" s="235"/>
      <c r="E287" s="236"/>
      <c r="F287" s="237" t="s">
        <v>530</v>
      </c>
      <c r="G287" s="336" t="s">
        <v>531</v>
      </c>
      <c r="H287" s="240"/>
      <c r="I287" s="240"/>
      <c r="J287" s="240"/>
      <c r="K287" s="240"/>
      <c r="L287" s="240"/>
      <c r="M287" s="240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2"/>
    </row>
    <row r="288" spans="2:26" s="233" customFormat="1" ht="64.5" customHeight="1">
      <c r="B288" s="219"/>
      <c r="C288" s="220"/>
      <c r="D288" s="220"/>
      <c r="E288" s="221"/>
      <c r="F288" s="238" t="s">
        <v>655</v>
      </c>
      <c r="G288" s="344"/>
      <c r="H288" s="242"/>
      <c r="I288" s="242"/>
      <c r="J288" s="242"/>
      <c r="K288" s="242"/>
      <c r="L288" s="242"/>
      <c r="M288" s="242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2"/>
    </row>
    <row r="289" spans="2:26" s="218" customFormat="1" ht="12.75" customHeight="1">
      <c r="B289" s="234"/>
      <c r="C289" s="235"/>
      <c r="D289" s="235"/>
      <c r="E289" s="236"/>
      <c r="F289" s="237" t="s">
        <v>454</v>
      </c>
      <c r="G289" s="336" t="s">
        <v>455</v>
      </c>
      <c r="H289" s="240"/>
      <c r="I289" s="240"/>
      <c r="J289" s="240"/>
      <c r="K289" s="240"/>
      <c r="L289" s="240"/>
      <c r="M289" s="240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2"/>
    </row>
    <row r="290" spans="2:26" s="233" customFormat="1" ht="46.5" customHeight="1">
      <c r="B290" s="219" t="s">
        <v>265</v>
      </c>
      <c r="C290" s="220" t="s">
        <v>260</v>
      </c>
      <c r="D290" s="220" t="s">
        <v>222</v>
      </c>
      <c r="E290" s="221" t="s">
        <v>195</v>
      </c>
      <c r="F290" s="238" t="s">
        <v>266</v>
      </c>
      <c r="G290" s="344"/>
      <c r="H290" s="231">
        <v>994</v>
      </c>
      <c r="I290" s="231">
        <v>994</v>
      </c>
      <c r="J290" s="231">
        <v>0</v>
      </c>
      <c r="K290" s="242">
        <v>0</v>
      </c>
      <c r="L290" s="242">
        <v>0</v>
      </c>
      <c r="M290" s="242">
        <v>0</v>
      </c>
      <c r="N290" s="242">
        <v>0</v>
      </c>
      <c r="O290" s="242">
        <v>0</v>
      </c>
      <c r="P290" s="242">
        <v>0</v>
      </c>
      <c r="Q290" s="242">
        <v>0</v>
      </c>
      <c r="R290" s="242">
        <v>0</v>
      </c>
      <c r="S290" s="242">
        <v>0</v>
      </c>
      <c r="T290" s="242">
        <v>0</v>
      </c>
      <c r="U290" s="242">
        <v>0</v>
      </c>
      <c r="V290" s="242">
        <v>0</v>
      </c>
      <c r="W290" s="242">
        <v>0</v>
      </c>
      <c r="X290" s="242">
        <v>0</v>
      </c>
      <c r="Y290" s="242">
        <v>0</v>
      </c>
      <c r="Z290" s="232"/>
    </row>
    <row r="291" spans="2:26" s="218" customFormat="1" ht="12.75" customHeight="1">
      <c r="B291" s="234"/>
      <c r="C291" s="235"/>
      <c r="D291" s="235"/>
      <c r="E291" s="236"/>
      <c r="F291" s="237" t="s">
        <v>200</v>
      </c>
      <c r="G291" s="338"/>
      <c r="H291" s="231"/>
      <c r="I291" s="231"/>
      <c r="J291" s="231"/>
      <c r="K291" s="319">
        <v>0</v>
      </c>
      <c r="L291" s="319">
        <v>0</v>
      </c>
      <c r="M291" s="319">
        <v>0</v>
      </c>
      <c r="N291" s="319">
        <v>0</v>
      </c>
      <c r="O291" s="319">
        <v>0</v>
      </c>
      <c r="P291" s="319">
        <v>0</v>
      </c>
      <c r="Q291" s="319">
        <v>0</v>
      </c>
      <c r="R291" s="319">
        <v>0</v>
      </c>
      <c r="S291" s="319">
        <v>0</v>
      </c>
      <c r="T291" s="319">
        <v>0</v>
      </c>
      <c r="U291" s="319">
        <v>0</v>
      </c>
      <c r="V291" s="319">
        <v>0</v>
      </c>
      <c r="W291" s="319">
        <v>0</v>
      </c>
      <c r="X291" s="319">
        <v>0</v>
      </c>
      <c r="Y291" s="319">
        <v>0</v>
      </c>
      <c r="Z291" s="232"/>
    </row>
    <row r="292" spans="2:26" s="218" customFormat="1" ht="12.75" customHeight="1">
      <c r="B292" s="224" t="s">
        <v>267</v>
      </c>
      <c r="C292" s="225" t="s">
        <v>260</v>
      </c>
      <c r="D292" s="225" t="s">
        <v>222</v>
      </c>
      <c r="E292" s="225" t="s">
        <v>198</v>
      </c>
      <c r="F292" s="237" t="s">
        <v>266</v>
      </c>
      <c r="G292" s="338"/>
      <c r="H292" s="231">
        <v>994</v>
      </c>
      <c r="I292" s="231">
        <v>994</v>
      </c>
      <c r="J292" s="231">
        <v>0</v>
      </c>
      <c r="K292" s="319">
        <v>0</v>
      </c>
      <c r="L292" s="319">
        <v>0</v>
      </c>
      <c r="M292" s="319">
        <v>0</v>
      </c>
      <c r="N292" s="319">
        <v>0</v>
      </c>
      <c r="O292" s="319">
        <v>0</v>
      </c>
      <c r="P292" s="319">
        <v>0</v>
      </c>
      <c r="Q292" s="319">
        <v>0</v>
      </c>
      <c r="R292" s="319">
        <v>0</v>
      </c>
      <c r="S292" s="319">
        <v>0</v>
      </c>
      <c r="T292" s="319">
        <v>0</v>
      </c>
      <c r="U292" s="319">
        <v>0</v>
      </c>
      <c r="V292" s="319">
        <v>0</v>
      </c>
      <c r="W292" s="319">
        <v>0</v>
      </c>
      <c r="X292" s="319">
        <v>0</v>
      </c>
      <c r="Y292" s="319">
        <v>0</v>
      </c>
      <c r="Z292" s="232"/>
    </row>
    <row r="293" spans="2:26" s="218" customFormat="1" ht="12.75" customHeight="1">
      <c r="B293" s="234"/>
      <c r="C293" s="235"/>
      <c r="D293" s="235"/>
      <c r="E293" s="236"/>
      <c r="F293" s="237" t="s">
        <v>5</v>
      </c>
      <c r="G293" s="338"/>
      <c r="H293" s="231"/>
      <c r="I293" s="231"/>
      <c r="J293" s="231"/>
      <c r="K293" s="319">
        <v>0</v>
      </c>
      <c r="L293" s="319">
        <v>0</v>
      </c>
      <c r="M293" s="319">
        <v>0</v>
      </c>
      <c r="N293" s="319">
        <v>0</v>
      </c>
      <c r="O293" s="319">
        <v>0</v>
      </c>
      <c r="P293" s="319">
        <v>0</v>
      </c>
      <c r="Q293" s="319">
        <v>0</v>
      </c>
      <c r="R293" s="319">
        <v>0</v>
      </c>
      <c r="S293" s="319">
        <v>0</v>
      </c>
      <c r="T293" s="319">
        <v>0</v>
      </c>
      <c r="U293" s="319">
        <v>0</v>
      </c>
      <c r="V293" s="319">
        <v>0</v>
      </c>
      <c r="W293" s="319">
        <v>0</v>
      </c>
      <c r="X293" s="319">
        <v>0</v>
      </c>
      <c r="Y293" s="319">
        <v>0</v>
      </c>
      <c r="Z293" s="232"/>
    </row>
    <row r="294" spans="2:26" s="218" customFormat="1" ht="12.75" customHeight="1">
      <c r="B294" s="234"/>
      <c r="C294" s="235"/>
      <c r="D294" s="235"/>
      <c r="E294" s="236"/>
      <c r="F294" s="246" t="s">
        <v>428</v>
      </c>
      <c r="G294" s="337" t="s">
        <v>427</v>
      </c>
      <c r="H294" s="231">
        <v>994</v>
      </c>
      <c r="I294" s="231">
        <v>994</v>
      </c>
      <c r="J294" s="231">
        <v>0</v>
      </c>
      <c r="K294" s="319">
        <v>0</v>
      </c>
      <c r="L294" s="319">
        <v>0</v>
      </c>
      <c r="M294" s="319">
        <v>0</v>
      </c>
      <c r="N294" s="319">
        <v>0</v>
      </c>
      <c r="O294" s="319">
        <v>0</v>
      </c>
      <c r="P294" s="319">
        <v>0</v>
      </c>
      <c r="Q294" s="319">
        <v>0</v>
      </c>
      <c r="R294" s="319">
        <v>0</v>
      </c>
      <c r="S294" s="319">
        <v>0</v>
      </c>
      <c r="T294" s="319">
        <v>0</v>
      </c>
      <c r="U294" s="319">
        <v>0</v>
      </c>
      <c r="V294" s="319">
        <v>0</v>
      </c>
      <c r="W294" s="319">
        <v>0</v>
      </c>
      <c r="X294" s="319">
        <v>0</v>
      </c>
      <c r="Y294" s="319">
        <v>0</v>
      </c>
      <c r="Z294" s="232"/>
    </row>
    <row r="295" spans="2:26" s="233" customFormat="1" ht="46.5" customHeight="1">
      <c r="B295" s="219"/>
      <c r="C295" s="220"/>
      <c r="D295" s="220"/>
      <c r="E295" s="221"/>
      <c r="F295" s="238" t="s">
        <v>656</v>
      </c>
      <c r="G295" s="344"/>
      <c r="H295" s="242">
        <v>0</v>
      </c>
      <c r="I295" s="242">
        <v>0</v>
      </c>
      <c r="J295" s="242">
        <v>0</v>
      </c>
      <c r="K295" s="242">
        <v>0</v>
      </c>
      <c r="L295" s="242">
        <v>0</v>
      </c>
      <c r="M295" s="242">
        <v>0</v>
      </c>
      <c r="N295" s="242">
        <v>0</v>
      </c>
      <c r="O295" s="242">
        <v>0</v>
      </c>
      <c r="P295" s="242">
        <v>0</v>
      </c>
      <c r="Q295" s="242">
        <v>0</v>
      </c>
      <c r="R295" s="242">
        <v>0</v>
      </c>
      <c r="S295" s="242">
        <v>0</v>
      </c>
      <c r="T295" s="242">
        <v>0</v>
      </c>
      <c r="U295" s="242">
        <v>0</v>
      </c>
      <c r="V295" s="242">
        <v>0</v>
      </c>
      <c r="W295" s="242">
        <v>0</v>
      </c>
      <c r="X295" s="242">
        <v>0</v>
      </c>
      <c r="Y295" s="242">
        <v>0</v>
      </c>
      <c r="Z295" s="232"/>
    </row>
    <row r="296" spans="2:26" s="218" customFormat="1" ht="12.75" customHeight="1">
      <c r="B296" s="234"/>
      <c r="C296" s="235"/>
      <c r="D296" s="235"/>
      <c r="E296" s="236"/>
      <c r="F296" s="237" t="s">
        <v>520</v>
      </c>
      <c r="G296" s="336" t="s">
        <v>519</v>
      </c>
      <c r="H296" s="240"/>
      <c r="I296" s="240"/>
      <c r="J296" s="240"/>
      <c r="K296" s="240"/>
      <c r="L296" s="240"/>
      <c r="M296" s="240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2"/>
    </row>
    <row r="297" spans="2:26" s="218" customFormat="1" ht="12.75" customHeight="1">
      <c r="B297" s="234"/>
      <c r="C297" s="235"/>
      <c r="D297" s="235"/>
      <c r="E297" s="236"/>
      <c r="F297" s="237" t="s">
        <v>522</v>
      </c>
      <c r="G297" s="336" t="s">
        <v>521</v>
      </c>
      <c r="H297" s="240"/>
      <c r="I297" s="240"/>
      <c r="J297" s="240"/>
      <c r="K297" s="240"/>
      <c r="L297" s="240"/>
      <c r="M297" s="240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2"/>
    </row>
    <row r="298" spans="2:26" s="233" customFormat="1" ht="46.5" customHeight="1">
      <c r="B298" s="219" t="s">
        <v>268</v>
      </c>
      <c r="C298" s="220" t="s">
        <v>260</v>
      </c>
      <c r="D298" s="220" t="s">
        <v>204</v>
      </c>
      <c r="E298" s="221" t="s">
        <v>195</v>
      </c>
      <c r="F298" s="238" t="s">
        <v>269</v>
      </c>
      <c r="G298" s="344"/>
      <c r="H298" s="242"/>
      <c r="I298" s="242"/>
      <c r="J298" s="242"/>
      <c r="K298" s="242"/>
      <c r="L298" s="242"/>
      <c r="M298" s="242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2"/>
    </row>
    <row r="299" spans="2:26" s="218" customFormat="1" ht="12.75" customHeight="1">
      <c r="B299" s="234"/>
      <c r="C299" s="235"/>
      <c r="D299" s="235"/>
      <c r="E299" s="236"/>
      <c r="F299" s="237" t="s">
        <v>200</v>
      </c>
      <c r="G299" s="338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2"/>
    </row>
    <row r="300" spans="2:26" s="218" customFormat="1" ht="12.75" customHeight="1">
      <c r="B300" s="224" t="s">
        <v>270</v>
      </c>
      <c r="C300" s="225" t="s">
        <v>260</v>
      </c>
      <c r="D300" s="225" t="s">
        <v>204</v>
      </c>
      <c r="E300" s="225" t="s">
        <v>198</v>
      </c>
      <c r="F300" s="237" t="s">
        <v>271</v>
      </c>
      <c r="G300" s="338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2"/>
    </row>
    <row r="301" spans="2:26" s="218" customFormat="1" ht="12.75" customHeight="1">
      <c r="B301" s="234"/>
      <c r="C301" s="235"/>
      <c r="D301" s="235"/>
      <c r="E301" s="236"/>
      <c r="F301" s="237" t="s">
        <v>5</v>
      </c>
      <c r="G301" s="338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</row>
    <row r="302" spans="2:26" s="233" customFormat="1" ht="46.5" customHeight="1">
      <c r="B302" s="219"/>
      <c r="C302" s="220"/>
      <c r="D302" s="220"/>
      <c r="E302" s="221"/>
      <c r="F302" s="238" t="s">
        <v>657</v>
      </c>
      <c r="G302" s="344"/>
      <c r="H302" s="242"/>
      <c r="I302" s="242"/>
      <c r="J302" s="242"/>
      <c r="K302" s="242"/>
      <c r="L302" s="242"/>
      <c r="M302" s="242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</row>
    <row r="303" spans="2:26" s="218" customFormat="1" ht="12.75" customHeight="1">
      <c r="B303" s="234"/>
      <c r="C303" s="235"/>
      <c r="D303" s="235"/>
      <c r="E303" s="236"/>
      <c r="F303" s="237" t="s">
        <v>391</v>
      </c>
      <c r="G303" s="336" t="s">
        <v>390</v>
      </c>
      <c r="H303" s="240"/>
      <c r="I303" s="240"/>
      <c r="J303" s="240"/>
      <c r="K303" s="240"/>
      <c r="L303" s="240"/>
      <c r="M303" s="240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2"/>
    </row>
    <row r="304" spans="2:26" s="233" customFormat="1" ht="46.5" customHeight="1">
      <c r="B304" s="219" t="s">
        <v>272</v>
      </c>
      <c r="C304" s="220" t="s">
        <v>260</v>
      </c>
      <c r="D304" s="220" t="s">
        <v>215</v>
      </c>
      <c r="E304" s="221" t="s">
        <v>195</v>
      </c>
      <c r="F304" s="238" t="s">
        <v>273</v>
      </c>
      <c r="G304" s="344"/>
      <c r="H304" s="242"/>
      <c r="I304" s="242"/>
      <c r="J304" s="242"/>
      <c r="K304" s="242"/>
      <c r="L304" s="242"/>
      <c r="M304" s="242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2"/>
    </row>
    <row r="305" spans="2:26" s="218" customFormat="1" ht="12.75" customHeight="1">
      <c r="B305" s="234"/>
      <c r="C305" s="235"/>
      <c r="D305" s="235"/>
      <c r="E305" s="236"/>
      <c r="F305" s="237" t="s">
        <v>200</v>
      </c>
      <c r="G305" s="33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232"/>
    </row>
    <row r="306" spans="2:26" s="218" customFormat="1" ht="12.75" customHeight="1">
      <c r="B306" s="224" t="s">
        <v>274</v>
      </c>
      <c r="C306" s="225" t="s">
        <v>260</v>
      </c>
      <c r="D306" s="225" t="s">
        <v>215</v>
      </c>
      <c r="E306" s="225" t="s">
        <v>198</v>
      </c>
      <c r="F306" s="237" t="s">
        <v>273</v>
      </c>
      <c r="G306" s="338"/>
      <c r="H306" s="320">
        <v>352</v>
      </c>
      <c r="I306" s="320">
        <v>352</v>
      </c>
      <c r="J306" s="320">
        <v>0</v>
      </c>
      <c r="K306" s="319">
        <v>0</v>
      </c>
      <c r="L306" s="319">
        <v>0</v>
      </c>
      <c r="M306" s="319">
        <v>0</v>
      </c>
      <c r="N306" s="319">
        <v>0</v>
      </c>
      <c r="O306" s="319">
        <v>0</v>
      </c>
      <c r="P306" s="319">
        <v>0</v>
      </c>
      <c r="Q306" s="319">
        <v>0</v>
      </c>
      <c r="R306" s="319">
        <v>0</v>
      </c>
      <c r="S306" s="319">
        <v>0</v>
      </c>
      <c r="T306" s="319">
        <v>0</v>
      </c>
      <c r="U306" s="319">
        <v>0</v>
      </c>
      <c r="V306" s="319">
        <v>0</v>
      </c>
      <c r="W306" s="319">
        <v>0</v>
      </c>
      <c r="X306" s="319">
        <v>0</v>
      </c>
      <c r="Y306" s="319">
        <v>0</v>
      </c>
      <c r="Z306" s="232"/>
    </row>
    <row r="307" spans="2:26" s="218" customFormat="1" ht="12.75" customHeight="1">
      <c r="B307" s="234"/>
      <c r="C307" s="235"/>
      <c r="D307" s="235"/>
      <c r="E307" s="236"/>
      <c r="F307" s="237" t="s">
        <v>5</v>
      </c>
      <c r="G307" s="338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2"/>
    </row>
    <row r="308" spans="2:26" s="233" customFormat="1" ht="46.5" customHeight="1">
      <c r="B308" s="219"/>
      <c r="C308" s="220"/>
      <c r="D308" s="220"/>
      <c r="E308" s="221"/>
      <c r="F308" s="238" t="s">
        <v>658</v>
      </c>
      <c r="G308" s="344"/>
      <c r="H308" s="242">
        <v>0</v>
      </c>
      <c r="I308" s="242">
        <v>0</v>
      </c>
      <c r="J308" s="242">
        <v>0</v>
      </c>
      <c r="K308" s="242">
        <v>0</v>
      </c>
      <c r="L308" s="242">
        <v>0</v>
      </c>
      <c r="M308" s="242">
        <v>0</v>
      </c>
      <c r="N308" s="242">
        <v>0</v>
      </c>
      <c r="O308" s="242">
        <v>0</v>
      </c>
      <c r="P308" s="242">
        <v>0</v>
      </c>
      <c r="Q308" s="242">
        <v>0</v>
      </c>
      <c r="R308" s="242">
        <v>0</v>
      </c>
      <c r="S308" s="242">
        <v>0</v>
      </c>
      <c r="T308" s="242">
        <v>0</v>
      </c>
      <c r="U308" s="242">
        <v>0</v>
      </c>
      <c r="V308" s="242">
        <v>0</v>
      </c>
      <c r="W308" s="242">
        <v>0</v>
      </c>
      <c r="X308" s="242">
        <v>0</v>
      </c>
      <c r="Y308" s="242">
        <v>0</v>
      </c>
      <c r="Z308" s="232"/>
    </row>
    <row r="309" spans="2:26" s="218" customFormat="1" ht="12.75" customHeight="1">
      <c r="B309" s="234"/>
      <c r="C309" s="235"/>
      <c r="D309" s="235"/>
      <c r="E309" s="236"/>
      <c r="F309" s="237" t="s">
        <v>454</v>
      </c>
      <c r="G309" s="336" t="s">
        <v>455</v>
      </c>
      <c r="H309" s="319">
        <v>0</v>
      </c>
      <c r="I309" s="319">
        <v>0</v>
      </c>
      <c r="J309" s="319">
        <v>0</v>
      </c>
      <c r="K309" s="319">
        <v>0</v>
      </c>
      <c r="L309" s="319">
        <v>0</v>
      </c>
      <c r="M309" s="319">
        <v>0</v>
      </c>
      <c r="N309" s="319">
        <v>0</v>
      </c>
      <c r="O309" s="319">
        <v>0</v>
      </c>
      <c r="P309" s="319">
        <v>0</v>
      </c>
      <c r="Q309" s="319">
        <v>0</v>
      </c>
      <c r="R309" s="319">
        <v>0</v>
      </c>
      <c r="S309" s="319">
        <v>0</v>
      </c>
      <c r="T309" s="319">
        <v>0</v>
      </c>
      <c r="U309" s="319">
        <v>0</v>
      </c>
      <c r="V309" s="319">
        <v>0</v>
      </c>
      <c r="W309" s="319">
        <v>0</v>
      </c>
      <c r="X309" s="319">
        <v>0</v>
      </c>
      <c r="Y309" s="319">
        <v>0</v>
      </c>
      <c r="Z309" s="232"/>
    </row>
    <row r="310" spans="2:26" s="218" customFormat="1" ht="12.75" customHeight="1">
      <c r="B310" s="234"/>
      <c r="C310" s="235"/>
      <c r="D310" s="235"/>
      <c r="E310" s="236"/>
      <c r="F310" s="237" t="s">
        <v>526</v>
      </c>
      <c r="G310" s="336" t="s">
        <v>525</v>
      </c>
      <c r="H310" s="319">
        <v>0</v>
      </c>
      <c r="I310" s="319">
        <v>0</v>
      </c>
      <c r="J310" s="319">
        <v>0</v>
      </c>
      <c r="K310" s="319">
        <v>0</v>
      </c>
      <c r="L310" s="319">
        <v>0</v>
      </c>
      <c r="M310" s="319">
        <v>0</v>
      </c>
      <c r="N310" s="319">
        <v>0</v>
      </c>
      <c r="O310" s="319">
        <v>0</v>
      </c>
      <c r="P310" s="319">
        <v>0</v>
      </c>
      <c r="Q310" s="319">
        <v>0</v>
      </c>
      <c r="R310" s="319">
        <v>0</v>
      </c>
      <c r="S310" s="319">
        <v>0</v>
      </c>
      <c r="T310" s="319">
        <v>0</v>
      </c>
      <c r="U310" s="319">
        <v>0</v>
      </c>
      <c r="V310" s="319">
        <v>0</v>
      </c>
      <c r="W310" s="319">
        <v>0</v>
      </c>
      <c r="X310" s="319">
        <v>0</v>
      </c>
      <c r="Y310" s="319">
        <v>0</v>
      </c>
      <c r="Z310" s="232"/>
    </row>
    <row r="311" spans="2:26" s="233" customFormat="1" ht="46.5" customHeight="1">
      <c r="B311" s="219"/>
      <c r="C311" s="220"/>
      <c r="D311" s="220"/>
      <c r="E311" s="221"/>
      <c r="F311" s="238" t="s">
        <v>659</v>
      </c>
      <c r="G311" s="344"/>
      <c r="H311" s="242">
        <v>0</v>
      </c>
      <c r="I311" s="242">
        <v>0</v>
      </c>
      <c r="J311" s="242">
        <v>0</v>
      </c>
      <c r="K311" s="242">
        <v>0</v>
      </c>
      <c r="L311" s="242">
        <v>0</v>
      </c>
      <c r="M311" s="242">
        <v>0</v>
      </c>
      <c r="N311" s="242">
        <v>0</v>
      </c>
      <c r="O311" s="242">
        <v>0</v>
      </c>
      <c r="P311" s="242">
        <v>0</v>
      </c>
      <c r="Q311" s="242">
        <v>0</v>
      </c>
      <c r="R311" s="242">
        <v>0</v>
      </c>
      <c r="S311" s="242">
        <v>0</v>
      </c>
      <c r="T311" s="242">
        <v>0</v>
      </c>
      <c r="U311" s="242">
        <v>0</v>
      </c>
      <c r="V311" s="242">
        <v>0</v>
      </c>
      <c r="W311" s="242">
        <v>0</v>
      </c>
      <c r="X311" s="242">
        <v>0</v>
      </c>
      <c r="Y311" s="242">
        <v>0</v>
      </c>
      <c r="Z311" s="232"/>
    </row>
    <row r="312" spans="2:26" s="218" customFormat="1" ht="12.75" customHeight="1">
      <c r="B312" s="234"/>
      <c r="C312" s="235"/>
      <c r="D312" s="235"/>
      <c r="E312" s="236"/>
      <c r="F312" s="237" t="s">
        <v>391</v>
      </c>
      <c r="G312" s="336" t="s">
        <v>390</v>
      </c>
      <c r="H312" s="319">
        <v>0</v>
      </c>
      <c r="I312" s="319">
        <v>0</v>
      </c>
      <c r="J312" s="319">
        <v>0</v>
      </c>
      <c r="K312" s="319">
        <v>0</v>
      </c>
      <c r="L312" s="319">
        <v>0</v>
      </c>
      <c r="M312" s="319">
        <v>0</v>
      </c>
      <c r="N312" s="319">
        <v>0</v>
      </c>
      <c r="O312" s="319">
        <v>0</v>
      </c>
      <c r="P312" s="319">
        <v>0</v>
      </c>
      <c r="Q312" s="319">
        <v>0</v>
      </c>
      <c r="R312" s="319">
        <v>0</v>
      </c>
      <c r="S312" s="319">
        <v>0</v>
      </c>
      <c r="T312" s="319">
        <v>0</v>
      </c>
      <c r="U312" s="319">
        <v>0</v>
      </c>
      <c r="V312" s="319">
        <v>0</v>
      </c>
      <c r="W312" s="319">
        <v>0</v>
      </c>
      <c r="X312" s="319">
        <v>0</v>
      </c>
      <c r="Y312" s="319">
        <v>0</v>
      </c>
      <c r="Z312" s="232"/>
    </row>
    <row r="313" spans="2:26" s="233" customFormat="1" ht="46.5" customHeight="1">
      <c r="B313" s="219"/>
      <c r="C313" s="220"/>
      <c r="D313" s="220"/>
      <c r="E313" s="221"/>
      <c r="F313" s="238" t="s">
        <v>660</v>
      </c>
      <c r="G313" s="344"/>
      <c r="H313" s="242">
        <v>0</v>
      </c>
      <c r="I313" s="242">
        <v>0</v>
      </c>
      <c r="J313" s="242">
        <v>0</v>
      </c>
      <c r="K313" s="242">
        <v>0</v>
      </c>
      <c r="L313" s="242">
        <v>0</v>
      </c>
      <c r="M313" s="242">
        <v>0</v>
      </c>
      <c r="N313" s="242">
        <v>0</v>
      </c>
      <c r="O313" s="242">
        <v>0</v>
      </c>
      <c r="P313" s="242">
        <v>0</v>
      </c>
      <c r="Q313" s="242">
        <v>0</v>
      </c>
      <c r="R313" s="242">
        <v>0</v>
      </c>
      <c r="S313" s="242">
        <v>0</v>
      </c>
      <c r="T313" s="242">
        <v>0</v>
      </c>
      <c r="U313" s="242">
        <v>0</v>
      </c>
      <c r="V313" s="242">
        <v>0</v>
      </c>
      <c r="W313" s="242">
        <v>0</v>
      </c>
      <c r="X313" s="242">
        <v>0</v>
      </c>
      <c r="Y313" s="242">
        <v>0</v>
      </c>
      <c r="Z313" s="232"/>
    </row>
    <row r="314" spans="2:26" s="218" customFormat="1" ht="12.75" customHeight="1">
      <c r="B314" s="234"/>
      <c r="C314" s="235"/>
      <c r="D314" s="235"/>
      <c r="E314" s="236"/>
      <c r="F314" s="237" t="s">
        <v>391</v>
      </c>
      <c r="G314" s="336" t="s">
        <v>390</v>
      </c>
      <c r="H314" s="319">
        <v>0</v>
      </c>
      <c r="I314" s="319">
        <v>0</v>
      </c>
      <c r="J314" s="319">
        <v>0</v>
      </c>
      <c r="K314" s="319">
        <v>0</v>
      </c>
      <c r="L314" s="319">
        <v>0</v>
      </c>
      <c r="M314" s="319">
        <v>0</v>
      </c>
      <c r="N314" s="319">
        <v>0</v>
      </c>
      <c r="O314" s="319">
        <v>0</v>
      </c>
      <c r="P314" s="319">
        <v>0</v>
      </c>
      <c r="Q314" s="319">
        <v>0</v>
      </c>
      <c r="R314" s="319">
        <v>0</v>
      </c>
      <c r="S314" s="319">
        <v>0</v>
      </c>
      <c r="T314" s="319">
        <v>0</v>
      </c>
      <c r="U314" s="319">
        <v>0</v>
      </c>
      <c r="V314" s="319">
        <v>0</v>
      </c>
      <c r="W314" s="319">
        <v>0</v>
      </c>
      <c r="X314" s="319">
        <v>0</v>
      </c>
      <c r="Y314" s="319">
        <v>0</v>
      </c>
      <c r="Z314" s="232"/>
    </row>
    <row r="315" spans="2:26" s="218" customFormat="1" ht="12.75" customHeight="1">
      <c r="B315" s="234"/>
      <c r="C315" s="235"/>
      <c r="D315" s="235"/>
      <c r="E315" s="236"/>
      <c r="F315" s="237" t="s">
        <v>520</v>
      </c>
      <c r="G315" s="336" t="s">
        <v>519</v>
      </c>
      <c r="H315" s="319">
        <v>0</v>
      </c>
      <c r="I315" s="319">
        <v>0</v>
      </c>
      <c r="J315" s="319">
        <v>0</v>
      </c>
      <c r="K315" s="319">
        <v>0</v>
      </c>
      <c r="L315" s="319">
        <v>0</v>
      </c>
      <c r="M315" s="319">
        <v>0</v>
      </c>
      <c r="N315" s="319">
        <v>0</v>
      </c>
      <c r="O315" s="319">
        <v>0</v>
      </c>
      <c r="P315" s="319">
        <v>0</v>
      </c>
      <c r="Q315" s="319">
        <v>0</v>
      </c>
      <c r="R315" s="319">
        <v>0</v>
      </c>
      <c r="S315" s="319">
        <v>0</v>
      </c>
      <c r="T315" s="319">
        <v>0</v>
      </c>
      <c r="U315" s="319">
        <v>0</v>
      </c>
      <c r="V315" s="319">
        <v>0</v>
      </c>
      <c r="W315" s="319">
        <v>0</v>
      </c>
      <c r="X315" s="319">
        <v>0</v>
      </c>
      <c r="Y315" s="319">
        <v>0</v>
      </c>
      <c r="Z315" s="232"/>
    </row>
    <row r="316" spans="2:26" s="233" customFormat="1" ht="46.5" customHeight="1">
      <c r="B316" s="219"/>
      <c r="C316" s="220"/>
      <c r="D316" s="220"/>
      <c r="E316" s="221"/>
      <c r="F316" s="238" t="s">
        <v>661</v>
      </c>
      <c r="G316" s="344"/>
      <c r="H316" s="317">
        <v>352</v>
      </c>
      <c r="I316" s="317">
        <v>352</v>
      </c>
      <c r="J316" s="317">
        <v>0</v>
      </c>
      <c r="K316" s="318">
        <v>0</v>
      </c>
      <c r="L316" s="318">
        <v>0</v>
      </c>
      <c r="M316" s="318">
        <v>0</v>
      </c>
      <c r="N316" s="318">
        <v>0</v>
      </c>
      <c r="O316" s="318">
        <v>0</v>
      </c>
      <c r="P316" s="318">
        <v>0</v>
      </c>
      <c r="Q316" s="318">
        <v>0</v>
      </c>
      <c r="R316" s="318">
        <v>0</v>
      </c>
      <c r="S316" s="318">
        <v>0</v>
      </c>
      <c r="T316" s="318">
        <v>0</v>
      </c>
      <c r="U316" s="318">
        <v>0</v>
      </c>
      <c r="V316" s="318">
        <v>0</v>
      </c>
      <c r="W316" s="318">
        <v>0</v>
      </c>
      <c r="X316" s="318">
        <v>0</v>
      </c>
      <c r="Y316" s="318">
        <v>0</v>
      </c>
      <c r="Z316" s="232"/>
    </row>
    <row r="317" spans="2:26" s="218" customFormat="1" ht="12.75" customHeight="1">
      <c r="B317" s="234"/>
      <c r="C317" s="235"/>
      <c r="D317" s="235"/>
      <c r="E317" s="236"/>
      <c r="F317" s="237" t="s">
        <v>391</v>
      </c>
      <c r="G317" s="336" t="s">
        <v>390</v>
      </c>
      <c r="H317" s="320">
        <v>352</v>
      </c>
      <c r="I317" s="320">
        <v>352</v>
      </c>
      <c r="J317" s="320">
        <v>0</v>
      </c>
      <c r="K317" s="319">
        <v>0</v>
      </c>
      <c r="L317" s="319">
        <v>0</v>
      </c>
      <c r="M317" s="319">
        <v>0</v>
      </c>
      <c r="N317" s="319">
        <v>0</v>
      </c>
      <c r="O317" s="319">
        <v>0</v>
      </c>
      <c r="P317" s="319">
        <v>0</v>
      </c>
      <c r="Q317" s="319">
        <v>0</v>
      </c>
      <c r="R317" s="319">
        <v>0</v>
      </c>
      <c r="S317" s="319">
        <v>0</v>
      </c>
      <c r="T317" s="319">
        <v>0</v>
      </c>
      <c r="U317" s="319">
        <v>0</v>
      </c>
      <c r="V317" s="319">
        <v>0</v>
      </c>
      <c r="W317" s="319">
        <v>0</v>
      </c>
      <c r="X317" s="319">
        <v>0</v>
      </c>
      <c r="Y317" s="319">
        <v>0</v>
      </c>
      <c r="Z317" s="232"/>
    </row>
    <row r="318" spans="2:26" s="233" customFormat="1" ht="60.75" customHeight="1">
      <c r="B318" s="219"/>
      <c r="C318" s="220"/>
      <c r="D318" s="220"/>
      <c r="E318" s="221"/>
      <c r="F318" s="238" t="s">
        <v>662</v>
      </c>
      <c r="G318" s="344"/>
      <c r="H318" s="242"/>
      <c r="I318" s="242"/>
      <c r="J318" s="242"/>
      <c r="K318" s="242"/>
      <c r="L318" s="242"/>
      <c r="M318" s="242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2"/>
    </row>
    <row r="319" spans="2:26" s="218" customFormat="1" ht="12.75" customHeight="1">
      <c r="B319" s="234"/>
      <c r="C319" s="235"/>
      <c r="D319" s="235"/>
      <c r="E319" s="236"/>
      <c r="F319" s="237" t="s">
        <v>504</v>
      </c>
      <c r="G319" s="336" t="s">
        <v>505</v>
      </c>
      <c r="H319" s="240"/>
      <c r="I319" s="240"/>
      <c r="J319" s="240"/>
      <c r="K319" s="240"/>
      <c r="L319" s="240"/>
      <c r="M319" s="240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2"/>
    </row>
    <row r="320" spans="2:26" s="233" customFormat="1" ht="91.5" customHeight="1">
      <c r="B320" s="219"/>
      <c r="C320" s="220"/>
      <c r="D320" s="220"/>
      <c r="E320" s="221"/>
      <c r="F320" s="238" t="s">
        <v>663</v>
      </c>
      <c r="G320" s="344"/>
      <c r="H320" s="242"/>
      <c r="I320" s="242"/>
      <c r="J320" s="242"/>
      <c r="K320" s="242"/>
      <c r="L320" s="242"/>
      <c r="M320" s="242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2"/>
    </row>
    <row r="321" spans="2:26" s="218" customFormat="1" ht="12.75" customHeight="1">
      <c r="B321" s="234"/>
      <c r="C321" s="235"/>
      <c r="D321" s="235"/>
      <c r="E321" s="236"/>
      <c r="F321" s="237" t="s">
        <v>504</v>
      </c>
      <c r="G321" s="336" t="s">
        <v>505</v>
      </c>
      <c r="H321" s="240"/>
      <c r="I321" s="240"/>
      <c r="J321" s="240"/>
      <c r="K321" s="240"/>
      <c r="L321" s="240"/>
      <c r="M321" s="240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2"/>
    </row>
    <row r="322" spans="2:26" s="233" customFormat="1" ht="54" customHeight="1">
      <c r="B322" s="219"/>
      <c r="C322" s="220"/>
      <c r="D322" s="220"/>
      <c r="E322" s="221"/>
      <c r="F322" s="238" t="s">
        <v>664</v>
      </c>
      <c r="G322" s="344"/>
      <c r="H322" s="242"/>
      <c r="I322" s="242"/>
      <c r="J322" s="242"/>
      <c r="K322" s="242"/>
      <c r="L322" s="242"/>
      <c r="M322" s="242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2"/>
    </row>
    <row r="323" spans="2:26" s="218" customFormat="1" ht="12.75" customHeight="1">
      <c r="B323" s="234"/>
      <c r="C323" s="235"/>
      <c r="D323" s="235"/>
      <c r="E323" s="236"/>
      <c r="F323" s="237" t="s">
        <v>520</v>
      </c>
      <c r="G323" s="336" t="s">
        <v>519</v>
      </c>
      <c r="H323" s="240"/>
      <c r="I323" s="240"/>
      <c r="J323" s="240"/>
      <c r="K323" s="240"/>
      <c r="L323" s="240"/>
      <c r="M323" s="240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2"/>
    </row>
    <row r="324" spans="2:26" s="218" customFormat="1" ht="12.75" customHeight="1">
      <c r="B324" s="234"/>
      <c r="C324" s="235"/>
      <c r="D324" s="235"/>
      <c r="E324" s="236"/>
      <c r="F324" s="237" t="s">
        <v>522</v>
      </c>
      <c r="G324" s="336" t="s">
        <v>521</v>
      </c>
      <c r="H324" s="240"/>
      <c r="I324" s="240"/>
      <c r="J324" s="240"/>
      <c r="K324" s="240"/>
      <c r="L324" s="240"/>
      <c r="M324" s="240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2"/>
    </row>
    <row r="325" spans="2:26" s="233" customFormat="1" ht="46.5" customHeight="1">
      <c r="B325" s="219" t="s">
        <v>275</v>
      </c>
      <c r="C325" s="220" t="s">
        <v>276</v>
      </c>
      <c r="D325" s="220" t="s">
        <v>195</v>
      </c>
      <c r="E325" s="221" t="s">
        <v>195</v>
      </c>
      <c r="F325" s="238" t="s">
        <v>277</v>
      </c>
      <c r="G325" s="344"/>
      <c r="H325" s="325">
        <f>SUM(H327,H336,H341)</f>
        <v>150046.59999999998</v>
      </c>
      <c r="I325" s="325">
        <f>SUM(I327,I336,I341)</f>
        <v>7705.3</v>
      </c>
      <c r="J325" s="325">
        <f>SUM(J327,J330,J333,J336,J339,J342)</f>
        <v>142341.3</v>
      </c>
      <c r="K325" s="318">
        <v>45457.1</v>
      </c>
      <c r="L325" s="318">
        <v>6000</v>
      </c>
      <c r="M325" s="318">
        <v>39457.1</v>
      </c>
      <c r="N325" s="318">
        <v>5000</v>
      </c>
      <c r="O325" s="318">
        <v>5000</v>
      </c>
      <c r="P325" s="318">
        <v>0</v>
      </c>
      <c r="Q325" s="312">
        <f>SUM(N325-K325)</f>
        <v>-40457.1</v>
      </c>
      <c r="R325" s="312">
        <f>SUM(O325-L325)</f>
        <v>-1000</v>
      </c>
      <c r="S325" s="312">
        <f>SUM(P325-M325)</f>
        <v>-39457.1</v>
      </c>
      <c r="T325" s="312">
        <v>7000</v>
      </c>
      <c r="U325" s="312">
        <v>7000</v>
      </c>
      <c r="V325" s="312">
        <v>0</v>
      </c>
      <c r="W325" s="312">
        <v>8000</v>
      </c>
      <c r="X325" s="312">
        <v>8000</v>
      </c>
      <c r="Y325" s="312">
        <v>0</v>
      </c>
      <c r="Z325" s="232"/>
    </row>
    <row r="326" spans="2:26" s="218" customFormat="1" ht="12.75" customHeight="1">
      <c r="B326" s="234"/>
      <c r="C326" s="235"/>
      <c r="D326" s="235"/>
      <c r="E326" s="236"/>
      <c r="F326" s="237" t="s">
        <v>5</v>
      </c>
      <c r="G326" s="338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2"/>
    </row>
    <row r="327" spans="2:26" s="233" customFormat="1" ht="46.5" customHeight="1">
      <c r="B327" s="219" t="s">
        <v>278</v>
      </c>
      <c r="C327" s="220" t="s">
        <v>276</v>
      </c>
      <c r="D327" s="220" t="s">
        <v>198</v>
      </c>
      <c r="E327" s="221" t="s">
        <v>195</v>
      </c>
      <c r="F327" s="238" t="s">
        <v>279</v>
      </c>
      <c r="G327" s="344"/>
      <c r="H327" s="325">
        <f>SUM(I327,J327)</f>
        <v>2990</v>
      </c>
      <c r="I327" s="325">
        <v>2000</v>
      </c>
      <c r="J327" s="325">
        <v>990</v>
      </c>
      <c r="K327" s="318">
        <v>1000</v>
      </c>
      <c r="L327" s="318">
        <v>1000</v>
      </c>
      <c r="M327" s="318">
        <v>0</v>
      </c>
      <c r="N327" s="318">
        <v>2000</v>
      </c>
      <c r="O327" s="318">
        <v>2000</v>
      </c>
      <c r="P327" s="318">
        <v>0</v>
      </c>
      <c r="Q327" s="312">
        <f>SUM(N327-K327)</f>
        <v>1000</v>
      </c>
      <c r="R327" s="312">
        <f>SUM(O327-L327)</f>
        <v>1000</v>
      </c>
      <c r="S327" s="312">
        <f>SUM(P327-M327)</f>
        <v>0</v>
      </c>
      <c r="T327" s="312">
        <v>3000</v>
      </c>
      <c r="U327" s="312">
        <v>3000</v>
      </c>
      <c r="V327" s="312">
        <v>0</v>
      </c>
      <c r="W327" s="312">
        <v>4000</v>
      </c>
      <c r="X327" s="312">
        <v>4000</v>
      </c>
      <c r="Y327" s="312">
        <v>0</v>
      </c>
      <c r="Z327" s="232"/>
    </row>
    <row r="328" spans="2:26" s="218" customFormat="1" ht="12.75" customHeight="1">
      <c r="B328" s="234"/>
      <c r="C328" s="235"/>
      <c r="D328" s="235"/>
      <c r="E328" s="236"/>
      <c r="F328" s="237" t="s">
        <v>200</v>
      </c>
      <c r="G328" s="338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2"/>
    </row>
    <row r="329" spans="2:26" s="218" customFormat="1" ht="12.75" customHeight="1">
      <c r="B329" s="224" t="s">
        <v>280</v>
      </c>
      <c r="C329" s="225" t="s">
        <v>276</v>
      </c>
      <c r="D329" s="225" t="s">
        <v>198</v>
      </c>
      <c r="E329" s="225" t="s">
        <v>198</v>
      </c>
      <c r="F329" s="237" t="s">
        <v>279</v>
      </c>
      <c r="G329" s="338"/>
      <c r="H329" s="327">
        <f>SUM(I329,J329)</f>
        <v>2990</v>
      </c>
      <c r="I329" s="327">
        <v>2000</v>
      </c>
      <c r="J329" s="327">
        <v>990</v>
      </c>
      <c r="K329" s="319">
        <v>1000</v>
      </c>
      <c r="L329" s="319">
        <v>1000</v>
      </c>
      <c r="M329" s="319">
        <v>0</v>
      </c>
      <c r="N329" s="319">
        <v>2000</v>
      </c>
      <c r="O329" s="319">
        <v>2000</v>
      </c>
      <c r="P329" s="319">
        <v>0</v>
      </c>
      <c r="Q329" s="308">
        <f>SUM(N329-K329)</f>
        <v>1000</v>
      </c>
      <c r="R329" s="308">
        <f>SUM(O329-L329)</f>
        <v>1000</v>
      </c>
      <c r="S329" s="308">
        <f>SUM(P329-M329)</f>
        <v>0</v>
      </c>
      <c r="T329" s="308">
        <v>3000</v>
      </c>
      <c r="U329" s="308">
        <v>3000</v>
      </c>
      <c r="V329" s="308">
        <v>0</v>
      </c>
      <c r="W329" s="308">
        <v>4000</v>
      </c>
      <c r="X329" s="308">
        <v>4000</v>
      </c>
      <c r="Y329" s="308">
        <v>0</v>
      </c>
      <c r="Z329" s="232"/>
    </row>
    <row r="330" spans="2:26" s="218" customFormat="1" ht="12.75" customHeight="1">
      <c r="B330" s="234"/>
      <c r="C330" s="235"/>
      <c r="D330" s="235"/>
      <c r="E330" s="236"/>
      <c r="F330" s="237" t="s">
        <v>5</v>
      </c>
      <c r="G330" s="338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  <c r="W330" s="231"/>
      <c r="X330" s="231"/>
      <c r="Y330" s="231"/>
      <c r="Z330" s="232"/>
    </row>
    <row r="331" spans="2:26" s="233" customFormat="1" ht="46.5" customHeight="1">
      <c r="B331" s="219"/>
      <c r="C331" s="220"/>
      <c r="D331" s="220"/>
      <c r="E331" s="221"/>
      <c r="F331" s="238" t="s">
        <v>665</v>
      </c>
      <c r="G331" s="344"/>
      <c r="H331" s="242"/>
      <c r="I331" s="242"/>
      <c r="J331" s="242"/>
      <c r="K331" s="242"/>
      <c r="L331" s="242"/>
      <c r="M331" s="242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2"/>
    </row>
    <row r="332" spans="2:26" s="218" customFormat="1" ht="12.75" customHeight="1">
      <c r="B332" s="234"/>
      <c r="C332" s="235"/>
      <c r="D332" s="235"/>
      <c r="E332" s="236"/>
      <c r="F332" s="237" t="s">
        <v>419</v>
      </c>
      <c r="G332" s="336" t="s">
        <v>420</v>
      </c>
      <c r="H332" s="240"/>
      <c r="I332" s="240"/>
      <c r="J332" s="240"/>
      <c r="K332" s="240"/>
      <c r="L332" s="240"/>
      <c r="M332" s="240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2"/>
    </row>
    <row r="333" spans="2:26" s="218" customFormat="1" ht="12.75" customHeight="1">
      <c r="B333" s="234"/>
      <c r="C333" s="235"/>
      <c r="D333" s="235"/>
      <c r="E333" s="236"/>
      <c r="F333" s="237" t="s">
        <v>504</v>
      </c>
      <c r="G333" s="336" t="s">
        <v>505</v>
      </c>
      <c r="H333" s="240"/>
      <c r="I333" s="240"/>
      <c r="J333" s="240"/>
      <c r="K333" s="240"/>
      <c r="L333" s="240"/>
      <c r="M333" s="240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2"/>
    </row>
    <row r="334" spans="2:26" s="233" customFormat="1" ht="24" customHeight="1">
      <c r="B334" s="253">
        <v>2630</v>
      </c>
      <c r="C334" s="254" t="s">
        <v>215</v>
      </c>
      <c r="D334" s="254" t="s">
        <v>204</v>
      </c>
      <c r="E334" s="254" t="s">
        <v>195</v>
      </c>
      <c r="F334" s="244" t="s">
        <v>733</v>
      </c>
      <c r="G334" s="344"/>
      <c r="H334" s="242"/>
      <c r="I334" s="242"/>
      <c r="J334" s="242"/>
      <c r="K334" s="319">
        <v>15457.1</v>
      </c>
      <c r="L334" s="319">
        <v>2000</v>
      </c>
      <c r="M334" s="319">
        <v>13457.1</v>
      </c>
      <c r="N334" s="319"/>
      <c r="O334" s="319"/>
      <c r="P334" s="319"/>
      <c r="Q334" s="308">
        <f>SUM(N334-K334)</f>
        <v>-15457.1</v>
      </c>
      <c r="R334" s="308">
        <f>SUM(O334-L334)</f>
        <v>-2000</v>
      </c>
      <c r="S334" s="308">
        <f>SUM(P334-M334)</f>
        <v>-13457.1</v>
      </c>
      <c r="T334" s="231"/>
      <c r="U334" s="231"/>
      <c r="V334" s="231"/>
      <c r="W334" s="231"/>
      <c r="X334" s="231"/>
      <c r="Y334" s="231"/>
      <c r="Z334" s="232"/>
    </row>
    <row r="335" spans="2:26" s="233" customFormat="1" ht="18.75" customHeight="1">
      <c r="B335" s="253"/>
      <c r="C335" s="254"/>
      <c r="D335" s="254"/>
      <c r="E335" s="254"/>
      <c r="F335" s="237" t="s">
        <v>200</v>
      </c>
      <c r="G335" s="344"/>
      <c r="H335" s="242"/>
      <c r="I335" s="242"/>
      <c r="J335" s="242"/>
      <c r="K335" s="242"/>
      <c r="L335" s="242"/>
      <c r="M335" s="242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2"/>
    </row>
    <row r="336" spans="2:31" s="233" customFormat="1" ht="18.75" customHeight="1">
      <c r="B336" s="224">
        <v>2631</v>
      </c>
      <c r="C336" s="255" t="s">
        <v>215</v>
      </c>
      <c r="D336" s="255" t="s">
        <v>204</v>
      </c>
      <c r="E336" s="255" t="s">
        <v>198</v>
      </c>
      <c r="F336" s="244" t="s">
        <v>733</v>
      </c>
      <c r="G336" s="336"/>
      <c r="H336" s="248">
        <f>SUM(I336,J336)</f>
        <v>145144.59999999998</v>
      </c>
      <c r="I336" s="248">
        <v>3793.3</v>
      </c>
      <c r="J336" s="248">
        <v>141351.3</v>
      </c>
      <c r="K336" s="240">
        <v>15457.1</v>
      </c>
      <c r="L336" s="240">
        <v>2000</v>
      </c>
      <c r="M336" s="240">
        <v>13457.1</v>
      </c>
      <c r="N336" s="242"/>
      <c r="O336" s="242"/>
      <c r="P336" s="242"/>
      <c r="Q336" s="231">
        <f aca="true" t="shared" si="24" ref="Q336:S337">SUM(N336-K336)</f>
        <v>-15457.1</v>
      </c>
      <c r="R336" s="231">
        <f t="shared" si="24"/>
        <v>-2000</v>
      </c>
      <c r="S336" s="231">
        <f t="shared" si="24"/>
        <v>-13457.1</v>
      </c>
      <c r="T336" s="231"/>
      <c r="U336" s="231"/>
      <c r="V336" s="231"/>
      <c r="W336" s="231"/>
      <c r="X336" s="231"/>
      <c r="Y336" s="231"/>
      <c r="Z336" s="256"/>
      <c r="AA336" s="257"/>
      <c r="AB336" s="258"/>
      <c r="AC336" s="258"/>
      <c r="AD336" s="258"/>
      <c r="AE336" s="232"/>
    </row>
    <row r="337" spans="2:26" s="218" customFormat="1" ht="12.75" customHeight="1">
      <c r="B337" s="234"/>
      <c r="C337" s="235"/>
      <c r="D337" s="235"/>
      <c r="E337" s="236"/>
      <c r="F337" s="237" t="s">
        <v>391</v>
      </c>
      <c r="G337" s="336" t="s">
        <v>390</v>
      </c>
      <c r="H337" s="248">
        <v>3793.3</v>
      </c>
      <c r="I337" s="248">
        <v>3793.3</v>
      </c>
      <c r="J337" s="243">
        <v>0</v>
      </c>
      <c r="K337" s="240">
        <v>15457.1</v>
      </c>
      <c r="L337" s="240">
        <v>2000</v>
      </c>
      <c r="M337" s="240">
        <v>13457.1</v>
      </c>
      <c r="N337" s="231"/>
      <c r="O337" s="231"/>
      <c r="P337" s="231"/>
      <c r="Q337" s="231">
        <f t="shared" si="24"/>
        <v>-15457.1</v>
      </c>
      <c r="R337" s="231">
        <f t="shared" si="24"/>
        <v>-2000</v>
      </c>
      <c r="S337" s="231">
        <f t="shared" si="24"/>
        <v>-13457.1</v>
      </c>
      <c r="T337" s="231"/>
      <c r="U337" s="231"/>
      <c r="V337" s="231"/>
      <c r="W337" s="231"/>
      <c r="X337" s="231"/>
      <c r="Y337" s="231"/>
      <c r="Z337" s="232"/>
    </row>
    <row r="338" spans="2:26" s="218" customFormat="1" ht="12.75" customHeight="1">
      <c r="B338" s="234"/>
      <c r="C338" s="235"/>
      <c r="D338" s="235"/>
      <c r="E338" s="236"/>
      <c r="F338" s="246" t="s">
        <v>520</v>
      </c>
      <c r="G338" s="337">
        <v>5112</v>
      </c>
      <c r="H338" s="248">
        <v>141351.3</v>
      </c>
      <c r="I338" s="243">
        <v>0</v>
      </c>
      <c r="J338" s="248">
        <v>141351.3</v>
      </c>
      <c r="K338" s="240"/>
      <c r="L338" s="240"/>
      <c r="M338" s="240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2"/>
    </row>
    <row r="339" spans="2:26" s="218" customFormat="1" ht="12.75" customHeight="1">
      <c r="B339" s="234"/>
      <c r="C339" s="235"/>
      <c r="D339" s="235"/>
      <c r="E339" s="236"/>
      <c r="F339" s="246" t="s">
        <v>522</v>
      </c>
      <c r="G339" s="336">
        <v>5113</v>
      </c>
      <c r="H339" s="240"/>
      <c r="I339" s="240"/>
      <c r="J339" s="240"/>
      <c r="K339" s="240"/>
      <c r="L339" s="240"/>
      <c r="M339" s="240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2"/>
    </row>
    <row r="340" spans="2:26" s="218" customFormat="1" ht="12.75" customHeight="1">
      <c r="B340" s="234"/>
      <c r="C340" s="235"/>
      <c r="D340" s="235"/>
      <c r="E340" s="236"/>
      <c r="F340" s="246" t="s">
        <v>537</v>
      </c>
      <c r="G340" s="336">
        <v>5134</v>
      </c>
      <c r="H340" s="240"/>
      <c r="I340" s="240"/>
      <c r="J340" s="240"/>
      <c r="K340" s="240"/>
      <c r="L340" s="240"/>
      <c r="M340" s="240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2"/>
    </row>
    <row r="341" spans="2:26" s="233" customFormat="1" ht="46.5" customHeight="1">
      <c r="B341" s="219" t="s">
        <v>281</v>
      </c>
      <c r="C341" s="220" t="s">
        <v>276</v>
      </c>
      <c r="D341" s="220" t="s">
        <v>238</v>
      </c>
      <c r="E341" s="221" t="s">
        <v>195</v>
      </c>
      <c r="F341" s="238" t="s">
        <v>282</v>
      </c>
      <c r="G341" s="344"/>
      <c r="H341" s="248">
        <f>SUM(I341,J341)</f>
        <v>1912</v>
      </c>
      <c r="I341" s="248">
        <v>1912</v>
      </c>
      <c r="J341" s="242">
        <v>0</v>
      </c>
      <c r="K341" s="242">
        <v>3000</v>
      </c>
      <c r="L341" s="242">
        <v>3000</v>
      </c>
      <c r="M341" s="242">
        <v>0</v>
      </c>
      <c r="N341" s="242">
        <v>3000</v>
      </c>
      <c r="O341" s="242">
        <v>3000</v>
      </c>
      <c r="P341" s="242">
        <v>0</v>
      </c>
      <c r="Q341" s="231">
        <f>SUM(N341-K341)</f>
        <v>0</v>
      </c>
      <c r="R341" s="231">
        <f>SUM(O341-L341)</f>
        <v>0</v>
      </c>
      <c r="S341" s="231">
        <f>SUM(P341-M341)</f>
        <v>0</v>
      </c>
      <c r="T341" s="231">
        <v>4000</v>
      </c>
      <c r="U341" s="231">
        <v>4000</v>
      </c>
      <c r="V341" s="231">
        <v>0</v>
      </c>
      <c r="W341" s="231">
        <v>4000</v>
      </c>
      <c r="X341" s="231">
        <v>4000</v>
      </c>
      <c r="Y341" s="231">
        <v>0</v>
      </c>
      <c r="Z341" s="232"/>
    </row>
    <row r="342" spans="2:26" s="218" customFormat="1" ht="12.75" customHeight="1">
      <c r="B342" s="234"/>
      <c r="C342" s="235"/>
      <c r="D342" s="235"/>
      <c r="E342" s="236"/>
      <c r="F342" s="237" t="s">
        <v>200</v>
      </c>
      <c r="G342" s="338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31"/>
      <c r="Z342" s="232"/>
    </row>
    <row r="343" spans="2:26" s="218" customFormat="1" ht="12.75" customHeight="1">
      <c r="B343" s="224" t="s">
        <v>283</v>
      </c>
      <c r="C343" s="225" t="s">
        <v>276</v>
      </c>
      <c r="D343" s="225" t="s">
        <v>238</v>
      </c>
      <c r="E343" s="225" t="s">
        <v>198</v>
      </c>
      <c r="F343" s="237" t="s">
        <v>282</v>
      </c>
      <c r="G343" s="338"/>
      <c r="H343" s="248">
        <f>SUM(I343,J343)</f>
        <v>1912</v>
      </c>
      <c r="I343" s="327">
        <v>1912</v>
      </c>
      <c r="J343" s="319">
        <v>0</v>
      </c>
      <c r="K343" s="319">
        <v>3000</v>
      </c>
      <c r="L343" s="319">
        <v>3000</v>
      </c>
      <c r="M343" s="319">
        <v>0</v>
      </c>
      <c r="N343" s="319">
        <v>3000</v>
      </c>
      <c r="O343" s="319">
        <v>3000</v>
      </c>
      <c r="P343" s="319">
        <v>0</v>
      </c>
      <c r="Q343" s="308">
        <f>SUM(N343-K343)</f>
        <v>0</v>
      </c>
      <c r="R343" s="308">
        <f>SUM(O343-L343)</f>
        <v>0</v>
      </c>
      <c r="S343" s="308">
        <f>SUM(P343-M343)</f>
        <v>0</v>
      </c>
      <c r="T343" s="308">
        <v>4000</v>
      </c>
      <c r="U343" s="308">
        <v>4000</v>
      </c>
      <c r="V343" s="308">
        <v>0</v>
      </c>
      <c r="W343" s="308">
        <v>4000</v>
      </c>
      <c r="X343" s="308">
        <v>4000</v>
      </c>
      <c r="Y343" s="308">
        <v>0</v>
      </c>
      <c r="Z343" s="232"/>
    </row>
    <row r="344" spans="2:26" s="218" customFormat="1" ht="12.75" customHeight="1">
      <c r="B344" s="234"/>
      <c r="C344" s="235"/>
      <c r="D344" s="235"/>
      <c r="E344" s="236"/>
      <c r="F344" s="237" t="s">
        <v>5</v>
      </c>
      <c r="G344" s="338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 t="s">
        <v>757</v>
      </c>
      <c r="X344" s="231"/>
      <c r="Y344" s="231"/>
      <c r="Z344" s="232"/>
    </row>
    <row r="345" spans="2:26" s="233" customFormat="1" ht="46.5" customHeight="1">
      <c r="B345" s="219"/>
      <c r="C345" s="220"/>
      <c r="D345" s="220"/>
      <c r="E345" s="221"/>
      <c r="F345" s="238" t="s">
        <v>666</v>
      </c>
      <c r="G345" s="344"/>
      <c r="H345" s="242"/>
      <c r="I345" s="242"/>
      <c r="J345" s="242"/>
      <c r="K345" s="242"/>
      <c r="L345" s="242"/>
      <c r="M345" s="242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2"/>
    </row>
    <row r="346" spans="2:26" s="218" customFormat="1" ht="12.75" customHeight="1">
      <c r="B346" s="234"/>
      <c r="C346" s="235"/>
      <c r="D346" s="235"/>
      <c r="E346" s="236"/>
      <c r="F346" s="237" t="s">
        <v>428</v>
      </c>
      <c r="G346" s="336" t="s">
        <v>427</v>
      </c>
      <c r="H346" s="240"/>
      <c r="I346" s="240"/>
      <c r="J346" s="240"/>
      <c r="K346" s="240"/>
      <c r="L346" s="240"/>
      <c r="M346" s="240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2"/>
    </row>
    <row r="347" spans="2:26" s="218" customFormat="1" ht="12.75" customHeight="1">
      <c r="B347" s="234"/>
      <c r="C347" s="235"/>
      <c r="D347" s="235"/>
      <c r="E347" s="236"/>
      <c r="F347" s="237" t="s">
        <v>520</v>
      </c>
      <c r="G347" s="336" t="s">
        <v>519</v>
      </c>
      <c r="H347" s="240"/>
      <c r="I347" s="240"/>
      <c r="J347" s="240"/>
      <c r="K347" s="240"/>
      <c r="L347" s="240"/>
      <c r="M347" s="240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31"/>
      <c r="Z347" s="232"/>
    </row>
    <row r="348" spans="2:26" s="233" customFormat="1" ht="46.5" customHeight="1">
      <c r="B348" s="219"/>
      <c r="C348" s="220"/>
      <c r="D348" s="220"/>
      <c r="E348" s="221"/>
      <c r="F348" s="238" t="s">
        <v>667</v>
      </c>
      <c r="G348" s="344"/>
      <c r="H348" s="248">
        <f>SUM(I348,J348)</f>
        <v>1912</v>
      </c>
      <c r="I348" s="248">
        <v>1912</v>
      </c>
      <c r="J348" s="242">
        <v>0</v>
      </c>
      <c r="K348" s="242">
        <v>3000</v>
      </c>
      <c r="L348" s="242">
        <v>3000</v>
      </c>
      <c r="M348" s="242">
        <v>0</v>
      </c>
      <c r="N348" s="242">
        <v>3000</v>
      </c>
      <c r="O348" s="242">
        <v>3000</v>
      </c>
      <c r="P348" s="242">
        <v>0</v>
      </c>
      <c r="Q348" s="231">
        <f aca="true" t="shared" si="25" ref="Q348:S349">SUM(N348-K348)</f>
        <v>0</v>
      </c>
      <c r="R348" s="231">
        <f t="shared" si="25"/>
        <v>0</v>
      </c>
      <c r="S348" s="231">
        <f t="shared" si="25"/>
        <v>0</v>
      </c>
      <c r="T348" s="231">
        <v>4000</v>
      </c>
      <c r="U348" s="231">
        <v>4000</v>
      </c>
      <c r="V348" s="231">
        <v>0</v>
      </c>
      <c r="W348" s="231">
        <v>4000</v>
      </c>
      <c r="X348" s="231">
        <v>4000</v>
      </c>
      <c r="Y348" s="231">
        <v>0</v>
      </c>
      <c r="Z348" s="232"/>
    </row>
    <row r="349" spans="2:26" s="218" customFormat="1" ht="12.75" customHeight="1">
      <c r="B349" s="234"/>
      <c r="C349" s="235"/>
      <c r="D349" s="235"/>
      <c r="E349" s="236"/>
      <c r="F349" s="237" t="s">
        <v>454</v>
      </c>
      <c r="G349" s="336" t="s">
        <v>455</v>
      </c>
      <c r="H349" s="327">
        <f>SUM(I349,J349)</f>
        <v>1912</v>
      </c>
      <c r="I349" s="327">
        <v>1912</v>
      </c>
      <c r="J349" s="319">
        <v>0</v>
      </c>
      <c r="K349" s="319">
        <v>3000</v>
      </c>
      <c r="L349" s="319">
        <v>3000</v>
      </c>
      <c r="M349" s="319">
        <v>0</v>
      </c>
      <c r="N349" s="319">
        <v>3000</v>
      </c>
      <c r="O349" s="319">
        <v>3000</v>
      </c>
      <c r="P349" s="319">
        <v>0</v>
      </c>
      <c r="Q349" s="308">
        <f t="shared" si="25"/>
        <v>0</v>
      </c>
      <c r="R349" s="308">
        <f t="shared" si="25"/>
        <v>0</v>
      </c>
      <c r="S349" s="308">
        <f t="shared" si="25"/>
        <v>0</v>
      </c>
      <c r="T349" s="308">
        <v>4000</v>
      </c>
      <c r="U349" s="308">
        <v>4000</v>
      </c>
      <c r="V349" s="308">
        <v>0</v>
      </c>
      <c r="W349" s="308">
        <v>4000</v>
      </c>
      <c r="X349" s="308">
        <v>4000</v>
      </c>
      <c r="Y349" s="308">
        <v>0</v>
      </c>
      <c r="Z349" s="232"/>
    </row>
    <row r="350" spans="2:26" s="233" customFormat="1" ht="87.75" customHeight="1">
      <c r="B350" s="219"/>
      <c r="C350" s="220"/>
      <c r="D350" s="220"/>
      <c r="E350" s="221"/>
      <c r="F350" s="238" t="s">
        <v>668</v>
      </c>
      <c r="G350" s="344"/>
      <c r="H350" s="242"/>
      <c r="I350" s="242"/>
      <c r="J350" s="242"/>
      <c r="K350" s="242"/>
      <c r="L350" s="242"/>
      <c r="M350" s="242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31"/>
      <c r="Z350" s="232"/>
    </row>
    <row r="351" spans="2:26" s="218" customFormat="1" ht="12.75" customHeight="1">
      <c r="B351" s="234"/>
      <c r="C351" s="235"/>
      <c r="D351" s="235"/>
      <c r="E351" s="236"/>
      <c r="F351" s="237" t="s">
        <v>504</v>
      </c>
      <c r="G351" s="336" t="s">
        <v>505</v>
      </c>
      <c r="H351" s="240"/>
      <c r="I351" s="240"/>
      <c r="J351" s="240"/>
      <c r="K351" s="240"/>
      <c r="L351" s="240"/>
      <c r="M351" s="240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2"/>
    </row>
    <row r="352" spans="2:26" s="233" customFormat="1" ht="83.25" customHeight="1">
      <c r="B352" s="219"/>
      <c r="C352" s="220"/>
      <c r="D352" s="220"/>
      <c r="E352" s="221"/>
      <c r="F352" s="238" t="s">
        <v>669</v>
      </c>
      <c r="G352" s="344"/>
      <c r="H352" s="242"/>
      <c r="I352" s="242"/>
      <c r="J352" s="242"/>
      <c r="K352" s="242"/>
      <c r="L352" s="242"/>
      <c r="M352" s="242"/>
      <c r="N352" s="231"/>
      <c r="O352" s="231"/>
      <c r="P352" s="231"/>
      <c r="Q352" s="231"/>
      <c r="R352" s="231"/>
      <c r="S352" s="231"/>
      <c r="T352" s="231"/>
      <c r="U352" s="231"/>
      <c r="V352" s="231"/>
      <c r="W352" s="231"/>
      <c r="X352" s="231"/>
      <c r="Y352" s="231"/>
      <c r="Z352" s="232"/>
    </row>
    <row r="353" spans="2:26" s="218" customFormat="1" ht="12.75" customHeight="1">
      <c r="B353" s="234"/>
      <c r="C353" s="235"/>
      <c r="D353" s="235"/>
      <c r="E353" s="236"/>
      <c r="F353" s="237" t="s">
        <v>504</v>
      </c>
      <c r="G353" s="336" t="s">
        <v>505</v>
      </c>
      <c r="H353" s="240"/>
      <c r="I353" s="240"/>
      <c r="J353" s="240"/>
      <c r="K353" s="240"/>
      <c r="L353" s="240"/>
      <c r="M353" s="240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1"/>
      <c r="Z353" s="232"/>
    </row>
    <row r="354" spans="2:26" s="233" customFormat="1" ht="100.5" customHeight="1">
      <c r="B354" s="219"/>
      <c r="C354" s="220"/>
      <c r="D354" s="220"/>
      <c r="E354" s="221"/>
      <c r="F354" s="238" t="s">
        <v>670</v>
      </c>
      <c r="G354" s="344"/>
      <c r="H354" s="242"/>
      <c r="I354" s="242"/>
      <c r="J354" s="242"/>
      <c r="K354" s="242"/>
      <c r="L354" s="242"/>
      <c r="M354" s="242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31"/>
      <c r="Z354" s="232"/>
    </row>
    <row r="355" spans="2:26" s="218" customFormat="1" ht="12.75" customHeight="1">
      <c r="B355" s="234"/>
      <c r="C355" s="235"/>
      <c r="D355" s="235"/>
      <c r="E355" s="236"/>
      <c r="F355" s="237" t="s">
        <v>504</v>
      </c>
      <c r="G355" s="336" t="s">
        <v>505</v>
      </c>
      <c r="H355" s="240"/>
      <c r="I355" s="240"/>
      <c r="J355" s="240"/>
      <c r="K355" s="240"/>
      <c r="L355" s="240"/>
      <c r="M355" s="240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2"/>
    </row>
    <row r="356" spans="2:26" s="233" customFormat="1" ht="46.5" customHeight="1">
      <c r="B356" s="219"/>
      <c r="C356" s="220"/>
      <c r="D356" s="220"/>
      <c r="E356" s="221"/>
      <c r="F356" s="238" t="s">
        <v>671</v>
      </c>
      <c r="G356" s="344"/>
      <c r="H356" s="242"/>
      <c r="I356" s="242"/>
      <c r="J356" s="242"/>
      <c r="K356" s="242"/>
      <c r="L356" s="242"/>
      <c r="M356" s="242"/>
      <c r="N356" s="231"/>
      <c r="O356" s="231"/>
      <c r="P356" s="231"/>
      <c r="Q356" s="231"/>
      <c r="R356" s="231"/>
      <c r="S356" s="231"/>
      <c r="T356" s="231"/>
      <c r="U356" s="231"/>
      <c r="V356" s="231"/>
      <c r="W356" s="231"/>
      <c r="X356" s="231"/>
      <c r="Y356" s="231"/>
      <c r="Z356" s="232"/>
    </row>
    <row r="357" spans="2:26" s="218" customFormat="1" ht="12.75" customHeight="1">
      <c r="B357" s="234"/>
      <c r="C357" s="235"/>
      <c r="D357" s="235"/>
      <c r="E357" s="236"/>
      <c r="F357" s="237" t="s">
        <v>522</v>
      </c>
      <c r="G357" s="336" t="s">
        <v>521</v>
      </c>
      <c r="H357" s="240"/>
      <c r="I357" s="240"/>
      <c r="J357" s="240"/>
      <c r="K357" s="240"/>
      <c r="L357" s="240"/>
      <c r="M357" s="240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1"/>
      <c r="Z357" s="232"/>
    </row>
    <row r="358" spans="2:26" s="233" customFormat="1" ht="61.5" customHeight="1">
      <c r="B358" s="219" t="s">
        <v>284</v>
      </c>
      <c r="C358" s="220" t="s">
        <v>276</v>
      </c>
      <c r="D358" s="220" t="s">
        <v>211</v>
      </c>
      <c r="E358" s="221" t="s">
        <v>195</v>
      </c>
      <c r="F358" s="238" t="s">
        <v>285</v>
      </c>
      <c r="G358" s="344"/>
      <c r="H358" s="242"/>
      <c r="I358" s="242"/>
      <c r="J358" s="242"/>
      <c r="K358" s="242"/>
      <c r="L358" s="242"/>
      <c r="M358" s="242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31"/>
      <c r="Z358" s="232"/>
    </row>
    <row r="359" spans="2:26" s="218" customFormat="1" ht="12.75" customHeight="1">
      <c r="B359" s="234"/>
      <c r="C359" s="235"/>
      <c r="D359" s="235"/>
      <c r="E359" s="236"/>
      <c r="F359" s="237" t="s">
        <v>200</v>
      </c>
      <c r="G359" s="338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2"/>
    </row>
    <row r="360" spans="2:26" s="218" customFormat="1" ht="12.75" customHeight="1">
      <c r="B360" s="224" t="s">
        <v>286</v>
      </c>
      <c r="C360" s="225" t="s">
        <v>276</v>
      </c>
      <c r="D360" s="225" t="s">
        <v>211</v>
      </c>
      <c r="E360" s="225" t="s">
        <v>198</v>
      </c>
      <c r="F360" s="237" t="s">
        <v>285</v>
      </c>
      <c r="G360" s="338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2"/>
    </row>
    <row r="361" spans="2:26" s="218" customFormat="1" ht="12.75" customHeight="1">
      <c r="B361" s="234"/>
      <c r="C361" s="235"/>
      <c r="D361" s="235"/>
      <c r="E361" s="236"/>
      <c r="F361" s="237" t="s">
        <v>5</v>
      </c>
      <c r="G361" s="338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31"/>
      <c r="Z361" s="232"/>
    </row>
    <row r="362" spans="2:26" s="233" customFormat="1" ht="46.5" customHeight="1">
      <c r="B362" s="219"/>
      <c r="C362" s="220"/>
      <c r="D362" s="220"/>
      <c r="E362" s="221"/>
      <c r="F362" s="238" t="s">
        <v>672</v>
      </c>
      <c r="G362" s="344"/>
      <c r="H362" s="242"/>
      <c r="I362" s="242"/>
      <c r="J362" s="242"/>
      <c r="K362" s="242"/>
      <c r="L362" s="242"/>
      <c r="M362" s="242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2"/>
    </row>
    <row r="363" spans="2:26" s="218" customFormat="1" ht="12.75" customHeight="1">
      <c r="B363" s="234"/>
      <c r="C363" s="235"/>
      <c r="D363" s="235"/>
      <c r="E363" s="236"/>
      <c r="F363" s="237" t="s">
        <v>537</v>
      </c>
      <c r="G363" s="336" t="s">
        <v>536</v>
      </c>
      <c r="H363" s="240"/>
      <c r="I363" s="240"/>
      <c r="J363" s="240"/>
      <c r="K363" s="240"/>
      <c r="L363" s="240"/>
      <c r="M363" s="240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2"/>
    </row>
    <row r="364" spans="2:26" s="233" customFormat="1" ht="46.5" customHeight="1">
      <c r="B364" s="219" t="s">
        <v>287</v>
      </c>
      <c r="C364" s="220" t="s">
        <v>276</v>
      </c>
      <c r="D364" s="220" t="s">
        <v>215</v>
      </c>
      <c r="E364" s="221" t="s">
        <v>195</v>
      </c>
      <c r="F364" s="238" t="s">
        <v>288</v>
      </c>
      <c r="G364" s="344"/>
      <c r="H364" s="242"/>
      <c r="I364" s="242"/>
      <c r="J364" s="242"/>
      <c r="K364" s="242"/>
      <c r="L364" s="242"/>
      <c r="M364" s="242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2"/>
    </row>
    <row r="365" spans="2:26" s="218" customFormat="1" ht="12.75" customHeight="1">
      <c r="B365" s="234"/>
      <c r="C365" s="235"/>
      <c r="D365" s="235"/>
      <c r="E365" s="236"/>
      <c r="F365" s="237" t="s">
        <v>200</v>
      </c>
      <c r="G365" s="338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2"/>
    </row>
    <row r="366" spans="2:26" s="218" customFormat="1" ht="12.75" customHeight="1">
      <c r="B366" s="224" t="s">
        <v>289</v>
      </c>
      <c r="C366" s="225" t="s">
        <v>276</v>
      </c>
      <c r="D366" s="225" t="s">
        <v>215</v>
      </c>
      <c r="E366" s="225" t="s">
        <v>198</v>
      </c>
      <c r="F366" s="237" t="s">
        <v>288</v>
      </c>
      <c r="G366" s="338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31"/>
      <c r="Z366" s="232"/>
    </row>
    <row r="367" spans="2:26" s="218" customFormat="1" ht="12.75" customHeight="1">
      <c r="B367" s="234"/>
      <c r="C367" s="235"/>
      <c r="D367" s="235"/>
      <c r="E367" s="236"/>
      <c r="F367" s="237" t="s">
        <v>5</v>
      </c>
      <c r="G367" s="338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31"/>
      <c r="Z367" s="232"/>
    </row>
    <row r="368" spans="2:26" s="233" customFormat="1" ht="46.5" customHeight="1">
      <c r="B368" s="219"/>
      <c r="C368" s="220"/>
      <c r="D368" s="220"/>
      <c r="E368" s="221"/>
      <c r="F368" s="238" t="s">
        <v>673</v>
      </c>
      <c r="G368" s="344"/>
      <c r="H368" s="242"/>
      <c r="I368" s="242"/>
      <c r="J368" s="242"/>
      <c r="K368" s="242"/>
      <c r="L368" s="242"/>
      <c r="M368" s="242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2"/>
    </row>
    <row r="369" spans="2:26" s="218" customFormat="1" ht="12.75" customHeight="1">
      <c r="B369" s="234"/>
      <c r="C369" s="235"/>
      <c r="D369" s="235"/>
      <c r="E369" s="236"/>
      <c r="F369" s="237" t="s">
        <v>428</v>
      </c>
      <c r="G369" s="336" t="s">
        <v>427</v>
      </c>
      <c r="H369" s="240"/>
      <c r="I369" s="240"/>
      <c r="J369" s="240"/>
      <c r="K369" s="240"/>
      <c r="L369" s="240"/>
      <c r="M369" s="240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2"/>
    </row>
    <row r="370" spans="2:26" s="218" customFormat="1" ht="12.75" customHeight="1">
      <c r="B370" s="234"/>
      <c r="C370" s="235"/>
      <c r="D370" s="235"/>
      <c r="E370" s="236"/>
      <c r="F370" s="237" t="s">
        <v>440</v>
      </c>
      <c r="G370" s="336" t="s">
        <v>441</v>
      </c>
      <c r="H370" s="240"/>
      <c r="I370" s="240"/>
      <c r="J370" s="240"/>
      <c r="K370" s="240"/>
      <c r="L370" s="240"/>
      <c r="M370" s="240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2"/>
    </row>
    <row r="371" spans="2:26" s="233" customFormat="1" ht="46.5" customHeight="1">
      <c r="B371" s="219"/>
      <c r="C371" s="220"/>
      <c r="D371" s="220"/>
      <c r="E371" s="221"/>
      <c r="F371" s="238" t="s">
        <v>674</v>
      </c>
      <c r="G371" s="344"/>
      <c r="H371" s="242"/>
      <c r="I371" s="242"/>
      <c r="J371" s="242"/>
      <c r="K371" s="242"/>
      <c r="L371" s="242"/>
      <c r="M371" s="242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2"/>
    </row>
    <row r="372" spans="2:26" s="218" customFormat="1" ht="12.75" customHeight="1">
      <c r="B372" s="234"/>
      <c r="C372" s="235"/>
      <c r="D372" s="235"/>
      <c r="E372" s="236"/>
      <c r="F372" s="237" t="s">
        <v>440</v>
      </c>
      <c r="G372" s="336" t="s">
        <v>441</v>
      </c>
      <c r="H372" s="240"/>
      <c r="I372" s="240"/>
      <c r="J372" s="240"/>
      <c r="K372" s="240"/>
      <c r="L372" s="240"/>
      <c r="M372" s="240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2"/>
    </row>
    <row r="373" spans="2:26" s="218" customFormat="1" ht="12.75" customHeight="1">
      <c r="B373" s="234"/>
      <c r="C373" s="235"/>
      <c r="D373" s="235"/>
      <c r="E373" s="236"/>
      <c r="F373" s="237" t="s">
        <v>522</v>
      </c>
      <c r="G373" s="336" t="s">
        <v>521</v>
      </c>
      <c r="H373" s="240"/>
      <c r="I373" s="240"/>
      <c r="J373" s="240"/>
      <c r="K373" s="240"/>
      <c r="L373" s="240"/>
      <c r="M373" s="240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2"/>
    </row>
    <row r="374" spans="2:26" s="233" customFormat="1" ht="46.5" customHeight="1">
      <c r="B374" s="219"/>
      <c r="C374" s="220"/>
      <c r="D374" s="220"/>
      <c r="E374" s="221"/>
      <c r="F374" s="238" t="s">
        <v>675</v>
      </c>
      <c r="G374" s="344"/>
      <c r="H374" s="242"/>
      <c r="I374" s="242"/>
      <c r="J374" s="242"/>
      <c r="K374" s="242"/>
      <c r="L374" s="242"/>
      <c r="M374" s="242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31"/>
      <c r="Z374" s="232"/>
    </row>
    <row r="375" spans="2:26" s="218" customFormat="1" ht="12.75" customHeight="1">
      <c r="B375" s="234"/>
      <c r="C375" s="235"/>
      <c r="D375" s="235"/>
      <c r="E375" s="236"/>
      <c r="F375" s="237" t="s">
        <v>428</v>
      </c>
      <c r="G375" s="336" t="s">
        <v>427</v>
      </c>
      <c r="H375" s="240"/>
      <c r="I375" s="240"/>
      <c r="J375" s="240"/>
      <c r="K375" s="240"/>
      <c r="L375" s="240"/>
      <c r="M375" s="240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2"/>
    </row>
    <row r="376" spans="2:26" s="218" customFormat="1" ht="12.75" customHeight="1">
      <c r="B376" s="234"/>
      <c r="C376" s="235"/>
      <c r="D376" s="235"/>
      <c r="E376" s="236"/>
      <c r="F376" s="237" t="s">
        <v>459</v>
      </c>
      <c r="G376" s="336" t="s">
        <v>460</v>
      </c>
      <c r="H376" s="240"/>
      <c r="I376" s="240"/>
      <c r="J376" s="240"/>
      <c r="K376" s="240"/>
      <c r="L376" s="240"/>
      <c r="M376" s="240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2"/>
    </row>
    <row r="377" spans="2:26" s="218" customFormat="1" ht="12.75" customHeight="1">
      <c r="B377" s="234"/>
      <c r="C377" s="235"/>
      <c r="D377" s="235"/>
      <c r="E377" s="236"/>
      <c r="F377" s="237" t="s">
        <v>522</v>
      </c>
      <c r="G377" s="336" t="s">
        <v>521</v>
      </c>
      <c r="H377" s="240"/>
      <c r="I377" s="240"/>
      <c r="J377" s="240"/>
      <c r="K377" s="240"/>
      <c r="L377" s="240"/>
      <c r="M377" s="240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2"/>
    </row>
    <row r="378" spans="2:26" s="218" customFormat="1" ht="12.75" customHeight="1">
      <c r="B378" s="234"/>
      <c r="C378" s="235"/>
      <c r="D378" s="235"/>
      <c r="E378" s="236"/>
      <c r="F378" s="237" t="s">
        <v>530</v>
      </c>
      <c r="G378" s="336" t="s">
        <v>531</v>
      </c>
      <c r="H378" s="240"/>
      <c r="I378" s="240"/>
      <c r="J378" s="240"/>
      <c r="K378" s="240"/>
      <c r="L378" s="240"/>
      <c r="M378" s="240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2"/>
    </row>
    <row r="379" spans="2:26" s="233" customFormat="1" ht="46.5" customHeight="1">
      <c r="B379" s="219"/>
      <c r="C379" s="220"/>
      <c r="D379" s="220"/>
      <c r="E379" s="221"/>
      <c r="F379" s="238" t="s">
        <v>676</v>
      </c>
      <c r="G379" s="344"/>
      <c r="H379" s="242"/>
      <c r="I379" s="242"/>
      <c r="J379" s="242"/>
      <c r="K379" s="242"/>
      <c r="L379" s="242"/>
      <c r="M379" s="242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31"/>
      <c r="Z379" s="232"/>
    </row>
    <row r="380" spans="2:26" s="218" customFormat="1" ht="12.75" customHeight="1">
      <c r="B380" s="234"/>
      <c r="C380" s="235"/>
      <c r="D380" s="235"/>
      <c r="E380" s="236"/>
      <c r="F380" s="237" t="s">
        <v>428</v>
      </c>
      <c r="G380" s="336" t="s">
        <v>427</v>
      </c>
      <c r="H380" s="240"/>
      <c r="I380" s="240"/>
      <c r="J380" s="240"/>
      <c r="K380" s="240"/>
      <c r="L380" s="240"/>
      <c r="M380" s="240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31"/>
      <c r="Z380" s="232"/>
    </row>
    <row r="381" spans="2:26" s="218" customFormat="1" ht="12.75" customHeight="1">
      <c r="B381" s="234"/>
      <c r="C381" s="235"/>
      <c r="D381" s="235"/>
      <c r="E381" s="236"/>
      <c r="F381" s="237" t="s">
        <v>459</v>
      </c>
      <c r="G381" s="336" t="s">
        <v>460</v>
      </c>
      <c r="H381" s="240"/>
      <c r="I381" s="240"/>
      <c r="J381" s="240"/>
      <c r="K381" s="240"/>
      <c r="L381" s="240"/>
      <c r="M381" s="240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31"/>
      <c r="Z381" s="232"/>
    </row>
    <row r="382" spans="2:26" s="233" customFormat="1" ht="46.5" customHeight="1">
      <c r="B382" s="219"/>
      <c r="C382" s="220"/>
      <c r="D382" s="220"/>
      <c r="E382" s="221"/>
      <c r="F382" s="238" t="s">
        <v>677</v>
      </c>
      <c r="G382" s="344"/>
      <c r="H382" s="242"/>
      <c r="I382" s="242"/>
      <c r="J382" s="242"/>
      <c r="K382" s="242"/>
      <c r="L382" s="242"/>
      <c r="M382" s="242"/>
      <c r="N382" s="231"/>
      <c r="O382" s="231"/>
      <c r="P382" s="231"/>
      <c r="Q382" s="231"/>
      <c r="R382" s="231"/>
      <c r="S382" s="231"/>
      <c r="T382" s="231"/>
      <c r="U382" s="231"/>
      <c r="V382" s="231"/>
      <c r="W382" s="231"/>
      <c r="X382" s="231"/>
      <c r="Y382" s="231"/>
      <c r="Z382" s="232"/>
    </row>
    <row r="383" spans="2:26" s="218" customFormat="1" ht="12.75" customHeight="1">
      <c r="B383" s="234"/>
      <c r="C383" s="235"/>
      <c r="D383" s="235"/>
      <c r="E383" s="236"/>
      <c r="F383" s="237" t="s">
        <v>504</v>
      </c>
      <c r="G383" s="336" t="s">
        <v>505</v>
      </c>
      <c r="H383" s="240"/>
      <c r="I383" s="240"/>
      <c r="J383" s="240"/>
      <c r="K383" s="240"/>
      <c r="L383" s="240"/>
      <c r="M383" s="240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31"/>
      <c r="Z383" s="232"/>
    </row>
    <row r="384" spans="2:26" s="233" customFormat="1" ht="46.5" customHeight="1">
      <c r="B384" s="219"/>
      <c r="C384" s="220"/>
      <c r="D384" s="220"/>
      <c r="E384" s="221"/>
      <c r="F384" s="238" t="s">
        <v>678</v>
      </c>
      <c r="G384" s="344"/>
      <c r="H384" s="242"/>
      <c r="I384" s="242"/>
      <c r="J384" s="242"/>
      <c r="K384" s="242"/>
      <c r="L384" s="242"/>
      <c r="M384" s="242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31"/>
      <c r="Z384" s="232"/>
    </row>
    <row r="385" spans="2:26" s="218" customFormat="1" ht="12.75" customHeight="1">
      <c r="B385" s="234"/>
      <c r="C385" s="235"/>
      <c r="D385" s="235"/>
      <c r="E385" s="236"/>
      <c r="F385" s="237" t="s">
        <v>469</v>
      </c>
      <c r="G385" s="336" t="s">
        <v>470</v>
      </c>
      <c r="H385" s="240"/>
      <c r="I385" s="240"/>
      <c r="J385" s="240"/>
      <c r="K385" s="240"/>
      <c r="L385" s="240"/>
      <c r="M385" s="240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31"/>
      <c r="Z385" s="232"/>
    </row>
    <row r="386" spans="2:26" s="233" customFormat="1" ht="46.5" customHeight="1">
      <c r="B386" s="219"/>
      <c r="C386" s="220"/>
      <c r="D386" s="220"/>
      <c r="E386" s="221"/>
      <c r="F386" s="238" t="s">
        <v>679</v>
      </c>
      <c r="G386" s="344"/>
      <c r="H386" s="242"/>
      <c r="I386" s="242"/>
      <c r="J386" s="242"/>
      <c r="K386" s="242"/>
      <c r="L386" s="242"/>
      <c r="M386" s="242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31"/>
      <c r="Z386" s="232"/>
    </row>
    <row r="387" spans="2:26" s="218" customFormat="1" ht="30.75" customHeight="1">
      <c r="B387" s="234"/>
      <c r="C387" s="235"/>
      <c r="D387" s="235"/>
      <c r="E387" s="236"/>
      <c r="F387" s="237" t="s">
        <v>428</v>
      </c>
      <c r="G387" s="336" t="s">
        <v>427</v>
      </c>
      <c r="H387" s="240"/>
      <c r="I387" s="240"/>
      <c r="J387" s="240"/>
      <c r="K387" s="240"/>
      <c r="L387" s="240"/>
      <c r="M387" s="240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31"/>
      <c r="Z387" s="232"/>
    </row>
    <row r="388" spans="2:26" s="218" customFormat="1" ht="33" customHeight="1">
      <c r="B388" s="234"/>
      <c r="C388" s="235"/>
      <c r="D388" s="235"/>
      <c r="E388" s="236"/>
      <c r="F388" s="237" t="s">
        <v>522</v>
      </c>
      <c r="G388" s="336" t="s">
        <v>521</v>
      </c>
      <c r="H388" s="240"/>
      <c r="I388" s="240"/>
      <c r="J388" s="240"/>
      <c r="K388" s="240"/>
      <c r="L388" s="240"/>
      <c r="M388" s="240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31"/>
      <c r="Z388" s="232"/>
    </row>
    <row r="389" spans="2:26" s="233" customFormat="1" ht="46.5" customHeight="1">
      <c r="B389" s="219" t="s">
        <v>290</v>
      </c>
      <c r="C389" s="220" t="s">
        <v>291</v>
      </c>
      <c r="D389" s="220" t="s">
        <v>195</v>
      </c>
      <c r="E389" s="221" t="s">
        <v>195</v>
      </c>
      <c r="F389" s="238" t="s">
        <v>292</v>
      </c>
      <c r="G389" s="344"/>
      <c r="H389" s="325">
        <v>56950</v>
      </c>
      <c r="I389" s="325">
        <v>1000</v>
      </c>
      <c r="J389" s="328">
        <v>55950</v>
      </c>
      <c r="K389" s="318">
        <v>17490</v>
      </c>
      <c r="L389" s="318">
        <v>0</v>
      </c>
      <c r="M389" s="318">
        <v>17490</v>
      </c>
      <c r="N389" s="312">
        <v>0</v>
      </c>
      <c r="O389" s="312">
        <v>0</v>
      </c>
      <c r="P389" s="312">
        <v>0</v>
      </c>
      <c r="Q389" s="312">
        <f>SUM(N389-K389)</f>
        <v>-17490</v>
      </c>
      <c r="R389" s="312">
        <f>SUM(O389-L389)</f>
        <v>0</v>
      </c>
      <c r="S389" s="312">
        <f>SUM(P389-M389)</f>
        <v>-17490</v>
      </c>
      <c r="T389" s="231"/>
      <c r="U389" s="231"/>
      <c r="V389" s="231"/>
      <c r="W389" s="231"/>
      <c r="X389" s="231"/>
      <c r="Y389" s="231"/>
      <c r="Z389" s="232"/>
    </row>
    <row r="390" spans="2:26" s="218" customFormat="1" ht="12.75" customHeight="1">
      <c r="B390" s="234"/>
      <c r="C390" s="235"/>
      <c r="D390" s="235"/>
      <c r="E390" s="236"/>
      <c r="F390" s="237" t="s">
        <v>5</v>
      </c>
      <c r="G390" s="338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31"/>
      <c r="Z390" s="232"/>
    </row>
    <row r="391" spans="2:26" s="233" customFormat="1" ht="46.5" customHeight="1">
      <c r="B391" s="219" t="s">
        <v>293</v>
      </c>
      <c r="C391" s="220" t="s">
        <v>291</v>
      </c>
      <c r="D391" s="220">
        <v>2</v>
      </c>
      <c r="E391" s="221" t="s">
        <v>195</v>
      </c>
      <c r="F391" s="244" t="s">
        <v>735</v>
      </c>
      <c r="G391" s="344"/>
      <c r="H391" s="327">
        <v>56950</v>
      </c>
      <c r="I391" s="327">
        <v>1000</v>
      </c>
      <c r="J391" s="329">
        <v>55950</v>
      </c>
      <c r="K391" s="319">
        <v>17490</v>
      </c>
      <c r="L391" s="319">
        <v>0</v>
      </c>
      <c r="M391" s="319">
        <v>17490</v>
      </c>
      <c r="N391" s="308">
        <v>0</v>
      </c>
      <c r="O391" s="308">
        <v>0</v>
      </c>
      <c r="P391" s="308">
        <v>0</v>
      </c>
      <c r="Q391" s="308">
        <f>SUM(N391-K391)</f>
        <v>-17490</v>
      </c>
      <c r="R391" s="308">
        <f>SUM(O391-L391)</f>
        <v>0</v>
      </c>
      <c r="S391" s="308">
        <f>SUM(P391-M391)</f>
        <v>-17490</v>
      </c>
      <c r="T391" s="231"/>
      <c r="U391" s="231"/>
      <c r="V391" s="231"/>
      <c r="W391" s="231"/>
      <c r="X391" s="231"/>
      <c r="Y391" s="231"/>
      <c r="Z391" s="232"/>
    </row>
    <row r="392" spans="2:26" s="218" customFormat="1" ht="12.75" customHeight="1">
      <c r="B392" s="234"/>
      <c r="C392" s="235"/>
      <c r="D392" s="235"/>
      <c r="E392" s="236"/>
      <c r="F392" s="237" t="s">
        <v>200</v>
      </c>
      <c r="G392" s="338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31"/>
      <c r="Z392" s="232"/>
    </row>
    <row r="393" spans="2:26" s="218" customFormat="1" ht="12.75" customHeight="1">
      <c r="B393" s="224" t="s">
        <v>294</v>
      </c>
      <c r="C393" s="225" t="s">
        <v>291</v>
      </c>
      <c r="D393" s="225">
        <v>2</v>
      </c>
      <c r="E393" s="225" t="s">
        <v>198</v>
      </c>
      <c r="F393" s="244" t="s">
        <v>736</v>
      </c>
      <c r="G393" s="338"/>
      <c r="H393" s="248">
        <v>56950</v>
      </c>
      <c r="I393" s="248">
        <v>1000</v>
      </c>
      <c r="J393" s="329">
        <v>55950</v>
      </c>
      <c r="K393" s="319">
        <v>17490</v>
      </c>
      <c r="L393" s="319">
        <v>0</v>
      </c>
      <c r="M393" s="319">
        <v>17490</v>
      </c>
      <c r="N393" s="308">
        <v>0</v>
      </c>
      <c r="O393" s="308">
        <v>0</v>
      </c>
      <c r="P393" s="308">
        <v>0</v>
      </c>
      <c r="Q393" s="308">
        <f>SUM(N393-K393)</f>
        <v>-17490</v>
      </c>
      <c r="R393" s="231">
        <f>SUM(O393-L393)</f>
        <v>0</v>
      </c>
      <c r="S393" s="231">
        <f>SUM(P393-M393)</f>
        <v>-17490</v>
      </c>
      <c r="T393" s="231"/>
      <c r="U393" s="231"/>
      <c r="V393" s="231"/>
      <c r="W393" s="231"/>
      <c r="X393" s="231"/>
      <c r="Y393" s="231"/>
      <c r="Z393" s="232"/>
    </row>
    <row r="394" spans="2:26" s="218" customFormat="1" ht="12.75" customHeight="1">
      <c r="B394" s="234"/>
      <c r="C394" s="235"/>
      <c r="D394" s="235"/>
      <c r="E394" s="236"/>
      <c r="F394" s="237" t="s">
        <v>5</v>
      </c>
      <c r="G394" s="338"/>
      <c r="H394" s="231"/>
      <c r="I394" s="231"/>
      <c r="J394" s="308"/>
      <c r="K394" s="308"/>
      <c r="L394" s="308"/>
      <c r="M394" s="308"/>
      <c r="N394" s="308">
        <v>0</v>
      </c>
      <c r="O394" s="308">
        <v>0</v>
      </c>
      <c r="P394" s="308">
        <v>0</v>
      </c>
      <c r="Q394" s="308"/>
      <c r="R394" s="231"/>
      <c r="S394" s="231"/>
      <c r="T394" s="231"/>
      <c r="U394" s="231"/>
      <c r="V394" s="231"/>
      <c r="W394" s="231"/>
      <c r="X394" s="231"/>
      <c r="Y394" s="231"/>
      <c r="Z394" s="232"/>
    </row>
    <row r="395" spans="2:26" s="218" customFormat="1" ht="47.25" customHeight="1">
      <c r="B395" s="234"/>
      <c r="C395" s="235"/>
      <c r="D395" s="235"/>
      <c r="E395" s="236"/>
      <c r="F395" s="237" t="s">
        <v>469</v>
      </c>
      <c r="G395" s="336">
        <v>4639</v>
      </c>
      <c r="H395" s="231">
        <v>1000</v>
      </c>
      <c r="I395" s="231">
        <v>1000</v>
      </c>
      <c r="J395" s="308">
        <v>0</v>
      </c>
      <c r="K395" s="308"/>
      <c r="L395" s="308"/>
      <c r="M395" s="308"/>
      <c r="N395" s="308">
        <v>0</v>
      </c>
      <c r="O395" s="308">
        <v>0</v>
      </c>
      <c r="P395" s="308">
        <v>0</v>
      </c>
      <c r="Q395" s="308">
        <f aca="true" t="shared" si="26" ref="Q395:S398">SUM(N395-K395)</f>
        <v>0</v>
      </c>
      <c r="R395" s="231">
        <f t="shared" si="26"/>
        <v>0</v>
      </c>
      <c r="S395" s="231">
        <f t="shared" si="26"/>
        <v>0</v>
      </c>
      <c r="T395" s="231"/>
      <c r="U395" s="231"/>
      <c r="V395" s="231"/>
      <c r="W395" s="231"/>
      <c r="X395" s="231"/>
      <c r="Y395" s="231"/>
      <c r="Z395" s="232"/>
    </row>
    <row r="396" spans="2:26" s="218" customFormat="1" ht="18" customHeight="1">
      <c r="B396" s="234"/>
      <c r="C396" s="235"/>
      <c r="D396" s="235"/>
      <c r="E396" s="236"/>
      <c r="F396" s="246" t="s">
        <v>528</v>
      </c>
      <c r="G396" s="336">
        <v>5122</v>
      </c>
      <c r="H396" s="231"/>
      <c r="I396" s="231"/>
      <c r="J396" s="308"/>
      <c r="K396" s="308">
        <v>7000</v>
      </c>
      <c r="L396" s="308">
        <v>0</v>
      </c>
      <c r="M396" s="308">
        <v>7000</v>
      </c>
      <c r="N396" s="308">
        <v>0</v>
      </c>
      <c r="O396" s="308">
        <v>0</v>
      </c>
      <c r="P396" s="308">
        <v>0</v>
      </c>
      <c r="Q396" s="308">
        <f t="shared" si="26"/>
        <v>-7000</v>
      </c>
      <c r="R396" s="231">
        <f t="shared" si="26"/>
        <v>0</v>
      </c>
      <c r="S396" s="231">
        <f t="shared" si="26"/>
        <v>-7000</v>
      </c>
      <c r="T396" s="231"/>
      <c r="U396" s="231"/>
      <c r="V396" s="231"/>
      <c r="W396" s="231"/>
      <c r="X396" s="231"/>
      <c r="Y396" s="231"/>
      <c r="Z396" s="232"/>
    </row>
    <row r="397" spans="2:26" s="218" customFormat="1" ht="17.25" customHeight="1">
      <c r="B397" s="234"/>
      <c r="C397" s="235"/>
      <c r="D397" s="235"/>
      <c r="E397" s="236"/>
      <c r="F397" s="237" t="s">
        <v>522</v>
      </c>
      <c r="G397" s="336" t="s">
        <v>521</v>
      </c>
      <c r="H397" s="231">
        <v>55950</v>
      </c>
      <c r="I397" s="231">
        <v>0</v>
      </c>
      <c r="J397" s="308">
        <v>55950</v>
      </c>
      <c r="K397" s="308">
        <v>5490</v>
      </c>
      <c r="L397" s="308">
        <v>0</v>
      </c>
      <c r="M397" s="308">
        <v>5490</v>
      </c>
      <c r="N397" s="308">
        <v>0</v>
      </c>
      <c r="O397" s="308">
        <v>0</v>
      </c>
      <c r="P397" s="308">
        <v>0</v>
      </c>
      <c r="Q397" s="308">
        <f t="shared" si="26"/>
        <v>-5490</v>
      </c>
      <c r="R397" s="231">
        <f t="shared" si="26"/>
        <v>0</v>
      </c>
      <c r="S397" s="231">
        <f t="shared" si="26"/>
        <v>-5490</v>
      </c>
      <c r="T397" s="231"/>
      <c r="U397" s="231"/>
      <c r="V397" s="231"/>
      <c r="W397" s="231"/>
      <c r="X397" s="231"/>
      <c r="Y397" s="231"/>
      <c r="Z397" s="232"/>
    </row>
    <row r="398" spans="2:26" s="218" customFormat="1" ht="12.75" customHeight="1">
      <c r="B398" s="234"/>
      <c r="C398" s="235"/>
      <c r="D398" s="235"/>
      <c r="E398" s="236"/>
      <c r="F398" s="237" t="s">
        <v>530</v>
      </c>
      <c r="G398" s="336" t="s">
        <v>531</v>
      </c>
      <c r="H398" s="231"/>
      <c r="I398" s="231"/>
      <c r="J398" s="231"/>
      <c r="K398" s="231">
        <v>5000</v>
      </c>
      <c r="L398" s="231">
        <v>0</v>
      </c>
      <c r="M398" s="231">
        <v>5000</v>
      </c>
      <c r="N398" s="231">
        <v>0</v>
      </c>
      <c r="O398" s="231">
        <v>0</v>
      </c>
      <c r="P398" s="231">
        <v>0</v>
      </c>
      <c r="Q398" s="231">
        <f t="shared" si="26"/>
        <v>-5000</v>
      </c>
      <c r="R398" s="231">
        <f t="shared" si="26"/>
        <v>0</v>
      </c>
      <c r="S398" s="231">
        <f t="shared" si="26"/>
        <v>-5000</v>
      </c>
      <c r="T398" s="231"/>
      <c r="U398" s="231"/>
      <c r="V398" s="231"/>
      <c r="W398" s="231"/>
      <c r="X398" s="231"/>
      <c r="Y398" s="231"/>
      <c r="Z398" s="232"/>
    </row>
    <row r="399" spans="2:26" s="233" customFormat="1" ht="56.25" customHeight="1">
      <c r="B399" s="219"/>
      <c r="C399" s="220"/>
      <c r="D399" s="220"/>
      <c r="E399" s="221"/>
      <c r="F399" s="238" t="s">
        <v>680</v>
      </c>
      <c r="G399" s="344"/>
      <c r="H399" s="242"/>
      <c r="I399" s="242"/>
      <c r="J399" s="242"/>
      <c r="K399" s="242"/>
      <c r="L399" s="242"/>
      <c r="M399" s="242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2"/>
    </row>
    <row r="400" spans="2:26" s="218" customFormat="1" ht="12.75" customHeight="1">
      <c r="B400" s="234"/>
      <c r="C400" s="235"/>
      <c r="D400" s="235"/>
      <c r="E400" s="236"/>
      <c r="F400" s="237" t="s">
        <v>530</v>
      </c>
      <c r="G400" s="336" t="s">
        <v>531</v>
      </c>
      <c r="H400" s="240"/>
      <c r="I400" s="240"/>
      <c r="J400" s="240"/>
      <c r="K400" s="240"/>
      <c r="L400" s="240"/>
      <c r="M400" s="240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31"/>
      <c r="Z400" s="232"/>
    </row>
    <row r="401" spans="2:26" s="233" customFormat="1" ht="46.5" customHeight="1">
      <c r="B401" s="219" t="s">
        <v>295</v>
      </c>
      <c r="C401" s="220" t="s">
        <v>291</v>
      </c>
      <c r="D401" s="220" t="s">
        <v>215</v>
      </c>
      <c r="E401" s="221" t="s">
        <v>195</v>
      </c>
      <c r="F401" s="238" t="s">
        <v>296</v>
      </c>
      <c r="G401" s="344"/>
      <c r="H401" s="242"/>
      <c r="I401" s="242"/>
      <c r="J401" s="242"/>
      <c r="K401" s="242"/>
      <c r="L401" s="242"/>
      <c r="M401" s="242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2"/>
    </row>
    <row r="402" spans="2:26" s="218" customFormat="1" ht="12.75" customHeight="1">
      <c r="B402" s="234"/>
      <c r="C402" s="235"/>
      <c r="D402" s="235"/>
      <c r="E402" s="236"/>
      <c r="F402" s="237" t="s">
        <v>200</v>
      </c>
      <c r="G402" s="338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2"/>
    </row>
    <row r="403" spans="2:26" s="218" customFormat="1" ht="12.75" customHeight="1">
      <c r="B403" s="224" t="s">
        <v>297</v>
      </c>
      <c r="C403" s="225" t="s">
        <v>291</v>
      </c>
      <c r="D403" s="225" t="s">
        <v>215</v>
      </c>
      <c r="E403" s="225" t="s">
        <v>198</v>
      </c>
      <c r="F403" s="237" t="s">
        <v>298</v>
      </c>
      <c r="G403" s="338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2"/>
    </row>
    <row r="404" spans="2:26" s="218" customFormat="1" ht="12.75" customHeight="1">
      <c r="B404" s="234"/>
      <c r="C404" s="235"/>
      <c r="D404" s="235"/>
      <c r="E404" s="236"/>
      <c r="F404" s="237" t="s">
        <v>5</v>
      </c>
      <c r="G404" s="338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2"/>
    </row>
    <row r="405" spans="2:26" s="233" customFormat="1" ht="46.5" customHeight="1">
      <c r="B405" s="219"/>
      <c r="C405" s="220"/>
      <c r="D405" s="220"/>
      <c r="E405" s="221"/>
      <c r="F405" s="238" t="s">
        <v>681</v>
      </c>
      <c r="G405" s="344"/>
      <c r="H405" s="242"/>
      <c r="I405" s="242"/>
      <c r="J405" s="242"/>
      <c r="K405" s="242"/>
      <c r="L405" s="242"/>
      <c r="M405" s="242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2"/>
    </row>
    <row r="406" spans="2:26" s="218" customFormat="1" ht="12.75" customHeight="1">
      <c r="B406" s="234"/>
      <c r="C406" s="235"/>
      <c r="D406" s="235"/>
      <c r="E406" s="236"/>
      <c r="F406" s="237" t="s">
        <v>522</v>
      </c>
      <c r="G406" s="336" t="s">
        <v>521</v>
      </c>
      <c r="H406" s="240"/>
      <c r="I406" s="240"/>
      <c r="J406" s="240"/>
      <c r="K406" s="240"/>
      <c r="L406" s="240"/>
      <c r="M406" s="240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2"/>
    </row>
    <row r="407" spans="2:26" s="233" customFormat="1" ht="46.5" customHeight="1">
      <c r="B407" s="219"/>
      <c r="C407" s="220"/>
      <c r="D407" s="220"/>
      <c r="E407" s="221"/>
      <c r="F407" s="238" t="s">
        <v>682</v>
      </c>
      <c r="G407" s="344"/>
      <c r="H407" s="242"/>
      <c r="I407" s="242"/>
      <c r="J407" s="242"/>
      <c r="K407" s="242"/>
      <c r="L407" s="242"/>
      <c r="M407" s="242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2"/>
    </row>
    <row r="408" spans="2:26" s="218" customFormat="1" ht="12.75" customHeight="1">
      <c r="B408" s="234"/>
      <c r="C408" s="235"/>
      <c r="D408" s="235"/>
      <c r="E408" s="236"/>
      <c r="F408" s="237" t="s">
        <v>424</v>
      </c>
      <c r="G408" s="336" t="s">
        <v>423</v>
      </c>
      <c r="H408" s="240"/>
      <c r="I408" s="240"/>
      <c r="J408" s="240"/>
      <c r="K408" s="240"/>
      <c r="L408" s="240"/>
      <c r="M408" s="240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2"/>
    </row>
    <row r="409" spans="2:26" s="233" customFormat="1" ht="38.25" customHeight="1">
      <c r="B409" s="219" t="s">
        <v>299</v>
      </c>
      <c r="C409" s="220" t="s">
        <v>300</v>
      </c>
      <c r="D409" s="220" t="s">
        <v>195</v>
      </c>
      <c r="E409" s="221" t="s">
        <v>195</v>
      </c>
      <c r="F409" s="238" t="s">
        <v>301</v>
      </c>
      <c r="G409" s="344"/>
      <c r="H409" s="309">
        <v>22906.9</v>
      </c>
      <c r="I409" s="309">
        <v>21205.9</v>
      </c>
      <c r="J409" s="310">
        <v>1701</v>
      </c>
      <c r="K409" s="318">
        <v>75475</v>
      </c>
      <c r="L409" s="318">
        <v>28475</v>
      </c>
      <c r="M409" s="318">
        <v>47000</v>
      </c>
      <c r="N409" s="312">
        <v>38900</v>
      </c>
      <c r="O409" s="312">
        <v>38900</v>
      </c>
      <c r="P409" s="312">
        <v>0</v>
      </c>
      <c r="Q409" s="312">
        <f>SUM(N409-K409)</f>
        <v>-36575</v>
      </c>
      <c r="R409" s="312">
        <f>SUM(O409-L409)</f>
        <v>10425</v>
      </c>
      <c r="S409" s="312">
        <f>SUM(P409-M409)</f>
        <v>-47000</v>
      </c>
      <c r="T409" s="312">
        <v>42705</v>
      </c>
      <c r="U409" s="312">
        <v>42705</v>
      </c>
      <c r="V409" s="312">
        <v>0</v>
      </c>
      <c r="W409" s="312">
        <v>43680</v>
      </c>
      <c r="X409" s="312">
        <v>43680</v>
      </c>
      <c r="Y409" s="312">
        <v>0</v>
      </c>
      <c r="Z409" s="232"/>
    </row>
    <row r="410" spans="2:26" s="218" customFormat="1" ht="12.75" customHeight="1">
      <c r="B410" s="234"/>
      <c r="C410" s="235"/>
      <c r="D410" s="235"/>
      <c r="E410" s="236"/>
      <c r="F410" s="237" t="s">
        <v>5</v>
      </c>
      <c r="G410" s="338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2"/>
    </row>
    <row r="411" spans="2:26" s="233" customFormat="1" ht="38.25" customHeight="1">
      <c r="B411" s="219" t="s">
        <v>302</v>
      </c>
      <c r="C411" s="220" t="s">
        <v>300</v>
      </c>
      <c r="D411" s="220" t="s">
        <v>198</v>
      </c>
      <c r="E411" s="221" t="s">
        <v>195</v>
      </c>
      <c r="F411" s="238" t="s">
        <v>303</v>
      </c>
      <c r="G411" s="344"/>
      <c r="H411" s="318">
        <v>1051</v>
      </c>
      <c r="I411" s="318">
        <v>150</v>
      </c>
      <c r="J411" s="318">
        <v>901</v>
      </c>
      <c r="K411" s="318">
        <v>22000</v>
      </c>
      <c r="L411" s="318">
        <v>1000</v>
      </c>
      <c r="M411" s="318">
        <v>21000</v>
      </c>
      <c r="N411" s="317">
        <v>0</v>
      </c>
      <c r="O411" s="317">
        <v>0</v>
      </c>
      <c r="P411" s="317">
        <v>0</v>
      </c>
      <c r="Q411" s="312">
        <f>SUM(N411-K411)</f>
        <v>-22000</v>
      </c>
      <c r="R411" s="312">
        <f>SUM(O411-L411)</f>
        <v>-1000</v>
      </c>
      <c r="S411" s="312">
        <f>SUM(P411-M411)</f>
        <v>-21000</v>
      </c>
      <c r="T411" s="312">
        <v>0</v>
      </c>
      <c r="U411" s="312">
        <v>0</v>
      </c>
      <c r="V411" s="312">
        <v>0</v>
      </c>
      <c r="W411" s="312">
        <v>0</v>
      </c>
      <c r="X411" s="312">
        <v>0</v>
      </c>
      <c r="Y411" s="312">
        <v>0</v>
      </c>
      <c r="Z411" s="232"/>
    </row>
    <row r="412" spans="2:26" s="218" customFormat="1" ht="12.75" customHeight="1">
      <c r="B412" s="234"/>
      <c r="C412" s="235"/>
      <c r="D412" s="235"/>
      <c r="E412" s="236"/>
      <c r="F412" s="237" t="s">
        <v>200</v>
      </c>
      <c r="G412" s="338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2"/>
    </row>
    <row r="413" spans="2:26" s="218" customFormat="1" ht="12.75" customHeight="1">
      <c r="B413" s="224" t="s">
        <v>304</v>
      </c>
      <c r="C413" s="225" t="s">
        <v>300</v>
      </c>
      <c r="D413" s="225" t="s">
        <v>198</v>
      </c>
      <c r="E413" s="225" t="s">
        <v>198</v>
      </c>
      <c r="F413" s="237" t="s">
        <v>303</v>
      </c>
      <c r="G413" s="338"/>
      <c r="H413" s="319">
        <v>1051</v>
      </c>
      <c r="I413" s="319">
        <v>150</v>
      </c>
      <c r="J413" s="319">
        <v>901</v>
      </c>
      <c r="K413" s="319">
        <v>22000</v>
      </c>
      <c r="L413" s="319">
        <v>1000</v>
      </c>
      <c r="M413" s="319">
        <v>21000</v>
      </c>
      <c r="N413" s="320">
        <v>0</v>
      </c>
      <c r="O413" s="320">
        <v>0</v>
      </c>
      <c r="P413" s="320">
        <v>0</v>
      </c>
      <c r="Q413" s="308">
        <f>SUM(N413-K413)</f>
        <v>-22000</v>
      </c>
      <c r="R413" s="308">
        <f>SUM(O413-L413)</f>
        <v>-1000</v>
      </c>
      <c r="S413" s="308">
        <f>SUM(P413-M413)</f>
        <v>-21000</v>
      </c>
      <c r="T413" s="308">
        <v>0</v>
      </c>
      <c r="U413" s="308">
        <v>0</v>
      </c>
      <c r="V413" s="308">
        <v>0</v>
      </c>
      <c r="W413" s="308">
        <v>0</v>
      </c>
      <c r="X413" s="308">
        <v>0</v>
      </c>
      <c r="Y413" s="308">
        <v>0</v>
      </c>
      <c r="Z413" s="232"/>
    </row>
    <row r="414" spans="2:26" s="218" customFormat="1" ht="12.75" customHeight="1">
      <c r="B414" s="234"/>
      <c r="C414" s="235"/>
      <c r="D414" s="235"/>
      <c r="E414" s="236"/>
      <c r="F414" s="237" t="s">
        <v>5</v>
      </c>
      <c r="G414" s="338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2"/>
    </row>
    <row r="415" spans="2:26" s="233" customFormat="1" ht="46.5" customHeight="1">
      <c r="B415" s="219"/>
      <c r="C415" s="220"/>
      <c r="D415" s="220"/>
      <c r="E415" s="221"/>
      <c r="F415" s="238" t="s">
        <v>683</v>
      </c>
      <c r="G415" s="344"/>
      <c r="H415" s="242"/>
      <c r="I415" s="242"/>
      <c r="J415" s="242"/>
      <c r="K415" s="242"/>
      <c r="L415" s="242"/>
      <c r="M415" s="242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2"/>
    </row>
    <row r="416" spans="2:26" s="218" customFormat="1" ht="12.75" customHeight="1">
      <c r="B416" s="234"/>
      <c r="C416" s="235"/>
      <c r="D416" s="235"/>
      <c r="E416" s="236"/>
      <c r="F416" s="237" t="s">
        <v>419</v>
      </c>
      <c r="G416" s="336" t="s">
        <v>420</v>
      </c>
      <c r="H416" s="240"/>
      <c r="I416" s="240"/>
      <c r="J416" s="240"/>
      <c r="K416" s="240"/>
      <c r="L416" s="240"/>
      <c r="M416" s="240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2"/>
    </row>
    <row r="417" spans="2:26" s="233" customFormat="1" ht="40.5" customHeight="1">
      <c r="B417" s="219"/>
      <c r="C417" s="220"/>
      <c r="D417" s="220"/>
      <c r="E417" s="221"/>
      <c r="F417" s="238" t="s">
        <v>684</v>
      </c>
      <c r="G417" s="344"/>
      <c r="H417" s="242">
        <v>1051</v>
      </c>
      <c r="I417" s="242">
        <v>150</v>
      </c>
      <c r="J417" s="242">
        <v>901</v>
      </c>
      <c r="K417" s="242">
        <v>22000</v>
      </c>
      <c r="L417" s="242">
        <v>1000</v>
      </c>
      <c r="M417" s="242">
        <v>21000</v>
      </c>
      <c r="N417" s="330">
        <v>0</v>
      </c>
      <c r="O417" s="330">
        <v>0</v>
      </c>
      <c r="P417" s="330">
        <v>0</v>
      </c>
      <c r="Q417" s="331">
        <f aca="true" t="shared" si="27" ref="Q417:Q425">SUM(N417-K417)</f>
        <v>-22000</v>
      </c>
      <c r="R417" s="331">
        <f aca="true" t="shared" si="28" ref="R417:R425">SUM(O417-L417)</f>
        <v>-1000</v>
      </c>
      <c r="S417" s="331">
        <f aca="true" t="shared" si="29" ref="S417:S425">SUM(P417-M417)</f>
        <v>-21000</v>
      </c>
      <c r="T417" s="331"/>
      <c r="U417" s="331"/>
      <c r="V417" s="331"/>
      <c r="W417" s="331"/>
      <c r="X417" s="331"/>
      <c r="Y417" s="331"/>
      <c r="Z417" s="332"/>
    </row>
    <row r="418" spans="2:26" s="218" customFormat="1" ht="12.75" customHeight="1">
      <c r="B418" s="234"/>
      <c r="C418" s="235"/>
      <c r="D418" s="235"/>
      <c r="E418" s="236"/>
      <c r="F418" s="237" t="s">
        <v>389</v>
      </c>
      <c r="G418" s="336" t="s">
        <v>388</v>
      </c>
      <c r="H418" s="243">
        <v>0</v>
      </c>
      <c r="I418" s="243">
        <v>0</v>
      </c>
      <c r="J418" s="243">
        <v>0</v>
      </c>
      <c r="K418" s="243">
        <v>0</v>
      </c>
      <c r="L418" s="243">
        <v>0</v>
      </c>
      <c r="M418" s="243">
        <v>0</v>
      </c>
      <c r="N418" s="243">
        <v>0</v>
      </c>
      <c r="O418" s="243">
        <v>0</v>
      </c>
      <c r="P418" s="243">
        <v>0</v>
      </c>
      <c r="Q418" s="231">
        <f t="shared" si="27"/>
        <v>0</v>
      </c>
      <c r="R418" s="231">
        <f t="shared" si="28"/>
        <v>0</v>
      </c>
      <c r="S418" s="231">
        <f t="shared" si="29"/>
        <v>0</v>
      </c>
      <c r="T418" s="231"/>
      <c r="U418" s="231"/>
      <c r="V418" s="231"/>
      <c r="W418" s="231"/>
      <c r="X418" s="231"/>
      <c r="Y418" s="231"/>
      <c r="Z418" s="232"/>
    </row>
    <row r="419" spans="2:26" s="218" customFormat="1" ht="12.75" customHeight="1">
      <c r="B419" s="234"/>
      <c r="C419" s="235"/>
      <c r="D419" s="235"/>
      <c r="E419" s="236"/>
      <c r="F419" s="237" t="s">
        <v>391</v>
      </c>
      <c r="G419" s="336" t="s">
        <v>390</v>
      </c>
      <c r="H419" s="243">
        <v>0</v>
      </c>
      <c r="I419" s="243">
        <v>0</v>
      </c>
      <c r="J419" s="243">
        <v>0</v>
      </c>
      <c r="K419" s="243">
        <v>0</v>
      </c>
      <c r="L419" s="243">
        <v>0</v>
      </c>
      <c r="M419" s="243">
        <v>0</v>
      </c>
      <c r="N419" s="243">
        <v>0</v>
      </c>
      <c r="O419" s="243">
        <v>0</v>
      </c>
      <c r="P419" s="243">
        <v>0</v>
      </c>
      <c r="Q419" s="231">
        <f t="shared" si="27"/>
        <v>0</v>
      </c>
      <c r="R419" s="231">
        <f t="shared" si="28"/>
        <v>0</v>
      </c>
      <c r="S419" s="231">
        <f t="shared" si="29"/>
        <v>0</v>
      </c>
      <c r="T419" s="231"/>
      <c r="U419" s="231"/>
      <c r="V419" s="231"/>
      <c r="W419" s="231"/>
      <c r="X419" s="231"/>
      <c r="Y419" s="231"/>
      <c r="Z419" s="232"/>
    </row>
    <row r="420" spans="2:26" s="218" customFormat="1" ht="12.75" customHeight="1">
      <c r="B420" s="234"/>
      <c r="C420" s="235"/>
      <c r="D420" s="235"/>
      <c r="E420" s="236"/>
      <c r="F420" s="246" t="s">
        <v>438</v>
      </c>
      <c r="G420" s="337">
        <v>4267</v>
      </c>
      <c r="H420" s="243">
        <v>150</v>
      </c>
      <c r="I420" s="243">
        <v>150</v>
      </c>
      <c r="J420" s="243">
        <v>0</v>
      </c>
      <c r="K420" s="240"/>
      <c r="L420" s="243">
        <v>0</v>
      </c>
      <c r="M420" s="243">
        <v>0</v>
      </c>
      <c r="N420" s="243">
        <v>0</v>
      </c>
      <c r="O420" s="243">
        <v>0</v>
      </c>
      <c r="P420" s="243">
        <v>0</v>
      </c>
      <c r="Q420" s="231">
        <f t="shared" si="27"/>
        <v>0</v>
      </c>
      <c r="R420" s="231">
        <f t="shared" si="28"/>
        <v>0</v>
      </c>
      <c r="S420" s="231">
        <f t="shared" si="29"/>
        <v>0</v>
      </c>
      <c r="T420" s="231"/>
      <c r="U420" s="231"/>
      <c r="V420" s="231"/>
      <c r="W420" s="231"/>
      <c r="X420" s="231"/>
      <c r="Y420" s="231"/>
      <c r="Z420" s="232"/>
    </row>
    <row r="421" spans="2:26" s="218" customFormat="1" ht="12.75" customHeight="1">
      <c r="B421" s="234"/>
      <c r="C421" s="235"/>
      <c r="D421" s="235"/>
      <c r="E421" s="236"/>
      <c r="F421" s="246" t="s">
        <v>440</v>
      </c>
      <c r="G421" s="337" t="s">
        <v>441</v>
      </c>
      <c r="H421" s="243">
        <v>0</v>
      </c>
      <c r="I421" s="243">
        <v>0</v>
      </c>
      <c r="J421" s="243">
        <v>0</v>
      </c>
      <c r="K421" s="243">
        <v>1000</v>
      </c>
      <c r="L421" s="243">
        <v>1000</v>
      </c>
      <c r="M421" s="243">
        <v>0</v>
      </c>
      <c r="N421" s="243">
        <v>0</v>
      </c>
      <c r="O421" s="243">
        <v>0</v>
      </c>
      <c r="P421" s="243">
        <v>0</v>
      </c>
      <c r="Q421" s="231">
        <f t="shared" si="27"/>
        <v>-1000</v>
      </c>
      <c r="R421" s="231">
        <f t="shared" si="28"/>
        <v>-1000</v>
      </c>
      <c r="S421" s="231">
        <f t="shared" si="29"/>
        <v>0</v>
      </c>
      <c r="T421" s="231"/>
      <c r="U421" s="231"/>
      <c r="V421" s="231"/>
      <c r="W421" s="231"/>
      <c r="X421" s="231"/>
      <c r="Y421" s="231"/>
      <c r="Z421" s="232"/>
    </row>
    <row r="422" spans="2:26" s="218" customFormat="1" ht="12.75" customHeight="1">
      <c r="B422" s="234"/>
      <c r="C422" s="235"/>
      <c r="D422" s="235"/>
      <c r="E422" s="236"/>
      <c r="F422" s="237" t="s">
        <v>520</v>
      </c>
      <c r="G422" s="336" t="s">
        <v>519</v>
      </c>
      <c r="H422" s="243">
        <v>0</v>
      </c>
      <c r="I422" s="243">
        <v>0</v>
      </c>
      <c r="J422" s="243">
        <v>0</v>
      </c>
      <c r="K422" s="243">
        <v>20000</v>
      </c>
      <c r="L422" s="243">
        <v>0</v>
      </c>
      <c r="M422" s="243">
        <v>20000</v>
      </c>
      <c r="N422" s="243">
        <v>0</v>
      </c>
      <c r="O422" s="243">
        <v>0</v>
      </c>
      <c r="P422" s="243">
        <v>0</v>
      </c>
      <c r="Q422" s="231">
        <f t="shared" si="27"/>
        <v>-20000</v>
      </c>
      <c r="R422" s="231">
        <f t="shared" si="28"/>
        <v>0</v>
      </c>
      <c r="S422" s="231">
        <f t="shared" si="29"/>
        <v>-20000</v>
      </c>
      <c r="T422" s="231"/>
      <c r="U422" s="231"/>
      <c r="V422" s="231"/>
      <c r="W422" s="231"/>
      <c r="X422" s="231"/>
      <c r="Y422" s="231"/>
      <c r="Z422" s="232"/>
    </row>
    <row r="423" spans="2:26" s="218" customFormat="1" ht="12.75" customHeight="1">
      <c r="B423" s="234"/>
      <c r="C423" s="235"/>
      <c r="D423" s="235"/>
      <c r="E423" s="236"/>
      <c r="F423" s="237" t="s">
        <v>522</v>
      </c>
      <c r="G423" s="336" t="s">
        <v>521</v>
      </c>
      <c r="H423" s="243">
        <v>0</v>
      </c>
      <c r="I423" s="243">
        <v>0</v>
      </c>
      <c r="J423" s="243">
        <v>0</v>
      </c>
      <c r="K423" s="243">
        <v>0</v>
      </c>
      <c r="L423" s="243">
        <v>0</v>
      </c>
      <c r="M423" s="243">
        <v>0</v>
      </c>
      <c r="N423" s="243">
        <v>0</v>
      </c>
      <c r="O423" s="243">
        <v>0</v>
      </c>
      <c r="P423" s="243">
        <v>0</v>
      </c>
      <c r="Q423" s="231">
        <f t="shared" si="27"/>
        <v>0</v>
      </c>
      <c r="R423" s="231">
        <f t="shared" si="28"/>
        <v>0</v>
      </c>
      <c r="S423" s="231">
        <f t="shared" si="29"/>
        <v>0</v>
      </c>
      <c r="T423" s="231"/>
      <c r="U423" s="231"/>
      <c r="V423" s="231"/>
      <c r="W423" s="231"/>
      <c r="X423" s="231"/>
      <c r="Y423" s="231"/>
      <c r="Z423" s="232"/>
    </row>
    <row r="424" spans="2:26" s="218" customFormat="1" ht="12.75" customHeight="1">
      <c r="B424" s="234"/>
      <c r="C424" s="235"/>
      <c r="D424" s="235"/>
      <c r="E424" s="236"/>
      <c r="F424" s="246" t="s">
        <v>535</v>
      </c>
      <c r="G424" s="337">
        <v>5131</v>
      </c>
      <c r="H424" s="243">
        <v>901</v>
      </c>
      <c r="I424" s="243">
        <v>0</v>
      </c>
      <c r="J424" s="243">
        <v>901</v>
      </c>
      <c r="K424" s="243">
        <v>0</v>
      </c>
      <c r="L424" s="243">
        <v>0</v>
      </c>
      <c r="M424" s="243">
        <v>0</v>
      </c>
      <c r="N424" s="243">
        <v>0</v>
      </c>
      <c r="O424" s="243">
        <v>0</v>
      </c>
      <c r="P424" s="243">
        <v>0</v>
      </c>
      <c r="Q424" s="231">
        <f t="shared" si="27"/>
        <v>0</v>
      </c>
      <c r="R424" s="231">
        <f t="shared" si="28"/>
        <v>0</v>
      </c>
      <c r="S424" s="231">
        <f t="shared" si="29"/>
        <v>0</v>
      </c>
      <c r="T424" s="231"/>
      <c r="U424" s="231"/>
      <c r="V424" s="231"/>
      <c r="W424" s="231"/>
      <c r="X424" s="231"/>
      <c r="Y424" s="231"/>
      <c r="Z424" s="232"/>
    </row>
    <row r="425" spans="2:26" s="218" customFormat="1" ht="12.75" customHeight="1">
      <c r="B425" s="234"/>
      <c r="C425" s="235"/>
      <c r="D425" s="235"/>
      <c r="E425" s="236"/>
      <c r="F425" s="246" t="s">
        <v>537</v>
      </c>
      <c r="G425" s="337" t="s">
        <v>536</v>
      </c>
      <c r="H425" s="243">
        <v>0</v>
      </c>
      <c r="I425" s="243">
        <v>0</v>
      </c>
      <c r="J425" s="243"/>
      <c r="K425" s="243">
        <v>1000</v>
      </c>
      <c r="L425" s="243">
        <v>0</v>
      </c>
      <c r="M425" s="243">
        <v>1000</v>
      </c>
      <c r="N425" s="243">
        <v>0</v>
      </c>
      <c r="O425" s="243">
        <v>0</v>
      </c>
      <c r="P425" s="243">
        <v>0</v>
      </c>
      <c r="Q425" s="231">
        <f t="shared" si="27"/>
        <v>-1000</v>
      </c>
      <c r="R425" s="231">
        <f t="shared" si="28"/>
        <v>0</v>
      </c>
      <c r="S425" s="231">
        <f t="shared" si="29"/>
        <v>-1000</v>
      </c>
      <c r="T425" s="231"/>
      <c r="U425" s="231"/>
      <c r="V425" s="231"/>
      <c r="W425" s="231"/>
      <c r="X425" s="231"/>
      <c r="Y425" s="231"/>
      <c r="Z425" s="232"/>
    </row>
    <row r="426" spans="2:26" s="233" customFormat="1" ht="46.5" customHeight="1">
      <c r="B426" s="219"/>
      <c r="C426" s="220"/>
      <c r="D426" s="220"/>
      <c r="E426" s="221"/>
      <c r="F426" s="238" t="s">
        <v>685</v>
      </c>
      <c r="G426" s="344"/>
      <c r="H426" s="243">
        <v>0</v>
      </c>
      <c r="I426" s="243">
        <v>0</v>
      </c>
      <c r="J426" s="242"/>
      <c r="K426" s="242"/>
      <c r="L426" s="242"/>
      <c r="M426" s="242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2"/>
    </row>
    <row r="427" spans="2:26" s="218" customFormat="1" ht="12.75" customHeight="1">
      <c r="B427" s="234"/>
      <c r="C427" s="235"/>
      <c r="D427" s="235"/>
      <c r="E427" s="236"/>
      <c r="F427" s="237" t="s">
        <v>419</v>
      </c>
      <c r="G427" s="336" t="s">
        <v>420</v>
      </c>
      <c r="H427" s="240"/>
      <c r="I427" s="240"/>
      <c r="J427" s="240"/>
      <c r="K427" s="240"/>
      <c r="L427" s="240"/>
      <c r="M427" s="240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2"/>
    </row>
    <row r="428" spans="2:26" s="233" customFormat="1" ht="46.5" customHeight="1">
      <c r="B428" s="219"/>
      <c r="C428" s="220"/>
      <c r="D428" s="220"/>
      <c r="E428" s="221"/>
      <c r="F428" s="238" t="s">
        <v>686</v>
      </c>
      <c r="G428" s="344"/>
      <c r="H428" s="242"/>
      <c r="I428" s="242"/>
      <c r="J428" s="242"/>
      <c r="K428" s="242"/>
      <c r="L428" s="242"/>
      <c r="M428" s="242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2"/>
    </row>
    <row r="429" spans="2:26" s="218" customFormat="1" ht="12.75" customHeight="1">
      <c r="B429" s="234"/>
      <c r="C429" s="235"/>
      <c r="D429" s="235"/>
      <c r="E429" s="236"/>
      <c r="F429" s="237" t="s">
        <v>520</v>
      </c>
      <c r="G429" s="336" t="s">
        <v>519</v>
      </c>
      <c r="H429" s="240"/>
      <c r="I429" s="240"/>
      <c r="J429" s="240"/>
      <c r="K429" s="240"/>
      <c r="L429" s="240"/>
      <c r="M429" s="240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2"/>
    </row>
    <row r="430" spans="2:26" s="233" customFormat="1" ht="46.5" customHeight="1">
      <c r="B430" s="219" t="s">
        <v>305</v>
      </c>
      <c r="C430" s="220" t="s">
        <v>300</v>
      </c>
      <c r="D430" s="220" t="s">
        <v>222</v>
      </c>
      <c r="E430" s="221" t="s">
        <v>195</v>
      </c>
      <c r="F430" s="238" t="s">
        <v>306</v>
      </c>
      <c r="G430" s="344"/>
      <c r="H430" s="242"/>
      <c r="I430" s="242"/>
      <c r="J430" s="242"/>
      <c r="K430" s="242"/>
      <c r="L430" s="242"/>
      <c r="M430" s="242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2"/>
    </row>
    <row r="431" spans="2:26" s="218" customFormat="1" ht="12.75" customHeight="1">
      <c r="B431" s="234"/>
      <c r="C431" s="235"/>
      <c r="D431" s="235"/>
      <c r="E431" s="236"/>
      <c r="F431" s="237" t="s">
        <v>200</v>
      </c>
      <c r="G431" s="338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2"/>
    </row>
    <row r="432" spans="2:26" s="218" customFormat="1" ht="12.75" customHeight="1">
      <c r="B432" s="224" t="s">
        <v>307</v>
      </c>
      <c r="C432" s="225" t="s">
        <v>300</v>
      </c>
      <c r="D432" s="225" t="s">
        <v>222</v>
      </c>
      <c r="E432" s="225" t="s">
        <v>198</v>
      </c>
      <c r="F432" s="237" t="s">
        <v>308</v>
      </c>
      <c r="G432" s="338"/>
      <c r="H432" s="231"/>
      <c r="I432" s="231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2"/>
    </row>
    <row r="433" spans="2:26" s="218" customFormat="1" ht="12.75" customHeight="1">
      <c r="B433" s="234"/>
      <c r="C433" s="235"/>
      <c r="D433" s="235"/>
      <c r="E433" s="236"/>
      <c r="F433" s="237" t="s">
        <v>5</v>
      </c>
      <c r="G433" s="338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31"/>
      <c r="Z433" s="232"/>
    </row>
    <row r="434" spans="2:26" s="233" customFormat="1" ht="46.5" customHeight="1">
      <c r="B434" s="219"/>
      <c r="C434" s="220"/>
      <c r="D434" s="220"/>
      <c r="E434" s="221"/>
      <c r="F434" s="238" t="s">
        <v>687</v>
      </c>
      <c r="G434" s="344"/>
      <c r="H434" s="242"/>
      <c r="I434" s="242"/>
      <c r="J434" s="242"/>
      <c r="K434" s="242"/>
      <c r="L434" s="242"/>
      <c r="M434" s="242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2"/>
    </row>
    <row r="435" spans="2:26" s="218" customFormat="1" ht="12.75" customHeight="1">
      <c r="B435" s="234"/>
      <c r="C435" s="235"/>
      <c r="D435" s="235"/>
      <c r="E435" s="236"/>
      <c r="F435" s="237" t="s">
        <v>454</v>
      </c>
      <c r="G435" s="336" t="s">
        <v>455</v>
      </c>
      <c r="H435" s="240"/>
      <c r="I435" s="240"/>
      <c r="J435" s="240"/>
      <c r="K435" s="240"/>
      <c r="L435" s="240"/>
      <c r="M435" s="240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2"/>
    </row>
    <row r="436" spans="2:26" s="233" customFormat="1" ht="46.5" customHeight="1">
      <c r="B436" s="219"/>
      <c r="C436" s="220"/>
      <c r="D436" s="220"/>
      <c r="E436" s="221"/>
      <c r="F436" s="238" t="s">
        <v>688</v>
      </c>
      <c r="G436" s="344"/>
      <c r="H436" s="242"/>
      <c r="I436" s="242"/>
      <c r="J436" s="242"/>
      <c r="K436" s="242"/>
      <c r="L436" s="242"/>
      <c r="M436" s="242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2"/>
    </row>
    <row r="437" spans="2:26" s="218" customFormat="1" ht="12.75" customHeight="1">
      <c r="B437" s="234"/>
      <c r="C437" s="235"/>
      <c r="D437" s="235"/>
      <c r="E437" s="236"/>
      <c r="F437" s="237" t="s">
        <v>530</v>
      </c>
      <c r="G437" s="336" t="s">
        <v>531</v>
      </c>
      <c r="H437" s="240"/>
      <c r="I437" s="240"/>
      <c r="J437" s="240"/>
      <c r="K437" s="240"/>
      <c r="L437" s="240"/>
      <c r="M437" s="240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31"/>
      <c r="Z437" s="232"/>
    </row>
    <row r="438" spans="2:26" s="218" customFormat="1" ht="12.75" customHeight="1">
      <c r="B438" s="224" t="s">
        <v>309</v>
      </c>
      <c r="C438" s="225" t="s">
        <v>300</v>
      </c>
      <c r="D438" s="225" t="s">
        <v>222</v>
      </c>
      <c r="E438" s="225" t="s">
        <v>222</v>
      </c>
      <c r="F438" s="237" t="s">
        <v>310</v>
      </c>
      <c r="G438" s="338"/>
      <c r="H438" s="231"/>
      <c r="I438" s="231"/>
      <c r="J438" s="231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2"/>
    </row>
    <row r="439" spans="2:26" s="218" customFormat="1" ht="12.75" customHeight="1">
      <c r="B439" s="234"/>
      <c r="C439" s="235"/>
      <c r="D439" s="235"/>
      <c r="E439" s="236"/>
      <c r="F439" s="237" t="s">
        <v>5</v>
      </c>
      <c r="G439" s="338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2"/>
    </row>
    <row r="440" spans="2:26" s="233" customFormat="1" ht="46.5" customHeight="1">
      <c r="B440" s="219"/>
      <c r="C440" s="220"/>
      <c r="D440" s="220"/>
      <c r="E440" s="221"/>
      <c r="F440" s="238" t="s">
        <v>689</v>
      </c>
      <c r="G440" s="344"/>
      <c r="H440" s="242"/>
      <c r="I440" s="242"/>
      <c r="J440" s="242"/>
      <c r="K440" s="242"/>
      <c r="L440" s="242"/>
      <c r="M440" s="242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2"/>
    </row>
    <row r="441" spans="2:26" s="218" customFormat="1" ht="12.75" customHeight="1">
      <c r="B441" s="234"/>
      <c r="C441" s="235"/>
      <c r="D441" s="235"/>
      <c r="E441" s="236"/>
      <c r="F441" s="237" t="s">
        <v>454</v>
      </c>
      <c r="G441" s="336" t="s">
        <v>455</v>
      </c>
      <c r="H441" s="240"/>
      <c r="I441" s="240"/>
      <c r="J441" s="240"/>
      <c r="K441" s="240"/>
      <c r="L441" s="240"/>
      <c r="M441" s="240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2"/>
    </row>
    <row r="442" spans="2:26" s="233" customFormat="1" ht="46.5" customHeight="1">
      <c r="B442" s="219"/>
      <c r="C442" s="220"/>
      <c r="D442" s="220"/>
      <c r="E442" s="221"/>
      <c r="F442" s="238" t="s">
        <v>690</v>
      </c>
      <c r="G442" s="344"/>
      <c r="H442" s="242"/>
      <c r="I442" s="242"/>
      <c r="J442" s="242"/>
      <c r="K442" s="242"/>
      <c r="L442" s="242"/>
      <c r="M442" s="242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2"/>
    </row>
    <row r="443" spans="2:26" s="218" customFormat="1" ht="12.75" customHeight="1">
      <c r="B443" s="234"/>
      <c r="C443" s="235"/>
      <c r="D443" s="235"/>
      <c r="E443" s="236"/>
      <c r="F443" s="237" t="s">
        <v>522</v>
      </c>
      <c r="G443" s="336" t="s">
        <v>521</v>
      </c>
      <c r="H443" s="240"/>
      <c r="I443" s="240"/>
      <c r="J443" s="240"/>
      <c r="K443" s="240"/>
      <c r="L443" s="240"/>
      <c r="M443" s="240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2"/>
    </row>
    <row r="444" spans="2:26" s="218" customFormat="1" ht="12.75" customHeight="1">
      <c r="B444" s="224" t="s">
        <v>311</v>
      </c>
      <c r="C444" s="225" t="s">
        <v>300</v>
      </c>
      <c r="D444" s="225" t="s">
        <v>222</v>
      </c>
      <c r="E444" s="225" t="s">
        <v>204</v>
      </c>
      <c r="F444" s="237" t="s">
        <v>312</v>
      </c>
      <c r="G444" s="338"/>
      <c r="H444" s="231">
        <v>17561.3</v>
      </c>
      <c r="I444" s="231">
        <v>16760.8</v>
      </c>
      <c r="J444" s="231">
        <v>800</v>
      </c>
      <c r="K444" s="231">
        <v>47075</v>
      </c>
      <c r="L444" s="231">
        <v>21075</v>
      </c>
      <c r="M444" s="231">
        <v>26000</v>
      </c>
      <c r="N444" s="231">
        <v>31500</v>
      </c>
      <c r="O444" s="231">
        <v>31500</v>
      </c>
      <c r="P444" s="231">
        <v>0</v>
      </c>
      <c r="Q444" s="231">
        <f>SUM(N444-K444)</f>
        <v>-15575</v>
      </c>
      <c r="R444" s="231">
        <f>SUM(O444-L444)</f>
        <v>10425</v>
      </c>
      <c r="S444" s="231">
        <f>SUM(P444-M444)</f>
        <v>-26000</v>
      </c>
      <c r="T444" s="231">
        <v>33805</v>
      </c>
      <c r="U444" s="231">
        <v>33805</v>
      </c>
      <c r="V444" s="231">
        <v>0</v>
      </c>
      <c r="W444" s="231">
        <v>33900</v>
      </c>
      <c r="X444" s="231">
        <v>33900</v>
      </c>
      <c r="Y444" s="231">
        <v>0</v>
      </c>
      <c r="Z444" s="232"/>
    </row>
    <row r="445" spans="2:26" s="218" customFormat="1" ht="12.75" customHeight="1">
      <c r="B445" s="224"/>
      <c r="C445" s="225"/>
      <c r="D445" s="225"/>
      <c r="E445" s="225"/>
      <c r="F445" s="237" t="s">
        <v>5</v>
      </c>
      <c r="G445" s="338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2"/>
    </row>
    <row r="446" spans="2:26" s="218" customFormat="1" ht="12.75" customHeight="1">
      <c r="B446" s="224"/>
      <c r="C446" s="225"/>
      <c r="D446" s="225"/>
      <c r="E446" s="225"/>
      <c r="F446" s="246" t="s">
        <v>381</v>
      </c>
      <c r="G446" s="337" t="s">
        <v>380</v>
      </c>
      <c r="H446" s="231">
        <v>14294.3</v>
      </c>
      <c r="I446" s="231">
        <v>14294.3</v>
      </c>
      <c r="J446" s="231">
        <v>0</v>
      </c>
      <c r="K446" s="231">
        <v>16700</v>
      </c>
      <c r="L446" s="231">
        <f aca="true" t="shared" si="30" ref="L446:L455">SUM(K446)</f>
        <v>16700</v>
      </c>
      <c r="M446" s="231">
        <v>0</v>
      </c>
      <c r="N446" s="231">
        <v>27550</v>
      </c>
      <c r="O446" s="231">
        <v>27550</v>
      </c>
      <c r="P446" s="231">
        <v>0</v>
      </c>
      <c r="Q446" s="231">
        <f aca="true" t="shared" si="31" ref="Q446:Q459">SUM(N446-K446)</f>
        <v>10850</v>
      </c>
      <c r="R446" s="231">
        <f aca="true" t="shared" si="32" ref="R446:R459">SUM(O446-L446)</f>
        <v>10850</v>
      </c>
      <c r="S446" s="231">
        <f aca="true" t="shared" si="33" ref="S446:S458">SUM(P446-M446)</f>
        <v>0</v>
      </c>
      <c r="T446" s="231">
        <v>30305</v>
      </c>
      <c r="U446" s="231">
        <v>30305</v>
      </c>
      <c r="V446" s="231">
        <v>0</v>
      </c>
      <c r="W446" s="231">
        <v>30500</v>
      </c>
      <c r="X446" s="231">
        <v>30500</v>
      </c>
      <c r="Y446" s="231">
        <v>0</v>
      </c>
      <c r="Z446" s="232"/>
    </row>
    <row r="447" spans="2:26" s="218" customFormat="1" ht="12.75" customHeight="1">
      <c r="B447" s="224"/>
      <c r="C447" s="225"/>
      <c r="D447" s="225"/>
      <c r="E447" s="225"/>
      <c r="F447" s="237" t="s">
        <v>389</v>
      </c>
      <c r="G447" s="336" t="s">
        <v>388</v>
      </c>
      <c r="H447" s="231">
        <v>1053.2</v>
      </c>
      <c r="I447" s="231">
        <v>1053.2</v>
      </c>
      <c r="J447" s="231">
        <v>0</v>
      </c>
      <c r="K447" s="231">
        <v>2000</v>
      </c>
      <c r="L447" s="231">
        <f t="shared" si="30"/>
        <v>2000</v>
      </c>
      <c r="M447" s="231">
        <v>0</v>
      </c>
      <c r="N447" s="231">
        <v>1300</v>
      </c>
      <c r="O447" s="231">
        <v>1300</v>
      </c>
      <c r="P447" s="231">
        <v>0</v>
      </c>
      <c r="Q447" s="231">
        <f t="shared" si="31"/>
        <v>-700</v>
      </c>
      <c r="R447" s="231">
        <f t="shared" si="32"/>
        <v>-700</v>
      </c>
      <c r="S447" s="231">
        <f t="shared" si="33"/>
        <v>0</v>
      </c>
      <c r="T447" s="231">
        <v>650</v>
      </c>
      <c r="U447" s="231">
        <v>650</v>
      </c>
      <c r="V447" s="231">
        <v>0</v>
      </c>
      <c r="W447" s="231">
        <v>650</v>
      </c>
      <c r="X447" s="231">
        <v>650</v>
      </c>
      <c r="Y447" s="231">
        <v>0</v>
      </c>
      <c r="Z447" s="232"/>
    </row>
    <row r="448" spans="2:26" s="218" customFormat="1" ht="12.75" customHeight="1">
      <c r="B448" s="224"/>
      <c r="C448" s="225"/>
      <c r="D448" s="225"/>
      <c r="E448" s="225"/>
      <c r="F448" s="237" t="s">
        <v>391</v>
      </c>
      <c r="G448" s="336" t="s">
        <v>390</v>
      </c>
      <c r="H448" s="231">
        <v>69.1</v>
      </c>
      <c r="I448" s="231">
        <v>69.1</v>
      </c>
      <c r="J448" s="231">
        <v>0</v>
      </c>
      <c r="K448" s="231">
        <v>150</v>
      </c>
      <c r="L448" s="231">
        <f t="shared" si="30"/>
        <v>150</v>
      </c>
      <c r="M448" s="231">
        <v>0</v>
      </c>
      <c r="N448" s="231">
        <v>200</v>
      </c>
      <c r="O448" s="231">
        <v>200</v>
      </c>
      <c r="P448" s="231">
        <v>0</v>
      </c>
      <c r="Q448" s="231">
        <f t="shared" si="31"/>
        <v>50</v>
      </c>
      <c r="R448" s="231">
        <f t="shared" si="32"/>
        <v>50</v>
      </c>
      <c r="S448" s="231">
        <f t="shared" si="33"/>
        <v>0</v>
      </c>
      <c r="T448" s="231">
        <v>300</v>
      </c>
      <c r="U448" s="231">
        <v>300</v>
      </c>
      <c r="V448" s="231">
        <v>0</v>
      </c>
      <c r="W448" s="231">
        <v>200</v>
      </c>
      <c r="X448" s="231">
        <v>200</v>
      </c>
      <c r="Y448" s="231">
        <v>0</v>
      </c>
      <c r="Z448" s="232"/>
    </row>
    <row r="449" spans="2:26" s="218" customFormat="1" ht="12.75" customHeight="1">
      <c r="B449" s="224"/>
      <c r="C449" s="225"/>
      <c r="D449" s="225"/>
      <c r="E449" s="225"/>
      <c r="F449" s="246" t="s">
        <v>393</v>
      </c>
      <c r="G449" s="337" t="s">
        <v>392</v>
      </c>
      <c r="H449" s="231">
        <v>180</v>
      </c>
      <c r="I449" s="231">
        <v>180</v>
      </c>
      <c r="J449" s="231">
        <v>0</v>
      </c>
      <c r="K449" s="231">
        <v>200</v>
      </c>
      <c r="L449" s="231">
        <f t="shared" si="30"/>
        <v>200</v>
      </c>
      <c r="M449" s="231">
        <v>0</v>
      </c>
      <c r="N449" s="231">
        <v>200</v>
      </c>
      <c r="O449" s="231">
        <v>200</v>
      </c>
      <c r="P449" s="231">
        <v>0</v>
      </c>
      <c r="Q449" s="231">
        <f t="shared" si="31"/>
        <v>0</v>
      </c>
      <c r="R449" s="231">
        <f t="shared" si="32"/>
        <v>0</v>
      </c>
      <c r="S449" s="231">
        <f t="shared" si="33"/>
        <v>0</v>
      </c>
      <c r="T449" s="231">
        <v>300</v>
      </c>
      <c r="U449" s="231">
        <v>300</v>
      </c>
      <c r="V449" s="231">
        <v>0</v>
      </c>
      <c r="W449" s="231">
        <v>200</v>
      </c>
      <c r="X449" s="231">
        <v>200</v>
      </c>
      <c r="Y449" s="231">
        <v>0</v>
      </c>
      <c r="Z449" s="232"/>
    </row>
    <row r="450" spans="2:26" s="218" customFormat="1" ht="12.75" customHeight="1">
      <c r="B450" s="224"/>
      <c r="C450" s="225"/>
      <c r="D450" s="225"/>
      <c r="E450" s="225"/>
      <c r="F450" s="246" t="s">
        <v>419</v>
      </c>
      <c r="G450" s="337" t="s">
        <v>420</v>
      </c>
      <c r="H450" s="231">
        <v>300</v>
      </c>
      <c r="I450" s="231">
        <v>300</v>
      </c>
      <c r="J450" s="231">
        <v>0</v>
      </c>
      <c r="K450" s="231">
        <v>1000</v>
      </c>
      <c r="L450" s="231">
        <f t="shared" si="30"/>
        <v>1000</v>
      </c>
      <c r="M450" s="231">
        <v>0</v>
      </c>
      <c r="N450" s="231">
        <v>1000</v>
      </c>
      <c r="O450" s="231">
        <v>1000</v>
      </c>
      <c r="P450" s="231">
        <v>0</v>
      </c>
      <c r="Q450" s="231">
        <f t="shared" si="31"/>
        <v>0</v>
      </c>
      <c r="R450" s="231">
        <f t="shared" si="32"/>
        <v>0</v>
      </c>
      <c r="S450" s="231">
        <f t="shared" si="33"/>
        <v>0</v>
      </c>
      <c r="T450" s="231">
        <v>1000</v>
      </c>
      <c r="U450" s="231">
        <v>1000</v>
      </c>
      <c r="V450" s="231">
        <v>0</v>
      </c>
      <c r="W450" s="231">
        <v>1000</v>
      </c>
      <c r="X450" s="231">
        <v>1000</v>
      </c>
      <c r="Y450" s="231">
        <v>0</v>
      </c>
      <c r="Z450" s="232"/>
    </row>
    <row r="451" spans="2:26" s="218" customFormat="1" ht="12.75" customHeight="1">
      <c r="B451" s="224"/>
      <c r="C451" s="225"/>
      <c r="D451" s="225"/>
      <c r="E451" s="225"/>
      <c r="F451" s="246" t="s">
        <v>424</v>
      </c>
      <c r="G451" s="337" t="s">
        <v>423</v>
      </c>
      <c r="H451" s="231">
        <v>428</v>
      </c>
      <c r="I451" s="231">
        <v>428</v>
      </c>
      <c r="J451" s="231">
        <v>0</v>
      </c>
      <c r="K451" s="231">
        <v>200</v>
      </c>
      <c r="L451" s="231">
        <f t="shared" si="30"/>
        <v>200</v>
      </c>
      <c r="M451" s="231">
        <v>0</v>
      </c>
      <c r="N451" s="231">
        <v>200</v>
      </c>
      <c r="O451" s="231">
        <v>200</v>
      </c>
      <c r="P451" s="231">
        <v>0</v>
      </c>
      <c r="Q451" s="231">
        <f t="shared" si="31"/>
        <v>0</v>
      </c>
      <c r="R451" s="231">
        <f t="shared" si="32"/>
        <v>0</v>
      </c>
      <c r="S451" s="231">
        <f t="shared" si="33"/>
        <v>0</v>
      </c>
      <c r="T451" s="231">
        <v>200</v>
      </c>
      <c r="U451" s="231">
        <v>200</v>
      </c>
      <c r="V451" s="231">
        <v>0</v>
      </c>
      <c r="W451" s="231">
        <v>200</v>
      </c>
      <c r="X451" s="231">
        <v>200</v>
      </c>
      <c r="Y451" s="231">
        <v>0</v>
      </c>
      <c r="Z451" s="232"/>
    </row>
    <row r="452" spans="2:26" s="218" customFormat="1" ht="12.75" customHeight="1">
      <c r="B452" s="224"/>
      <c r="C452" s="225"/>
      <c r="D452" s="225"/>
      <c r="E452" s="225"/>
      <c r="F452" s="246" t="s">
        <v>430</v>
      </c>
      <c r="G452" s="337" t="s">
        <v>429</v>
      </c>
      <c r="H452" s="231">
        <v>55.6</v>
      </c>
      <c r="I452" s="231">
        <v>55.6</v>
      </c>
      <c r="J452" s="231">
        <v>0</v>
      </c>
      <c r="K452" s="231">
        <v>0</v>
      </c>
      <c r="L452" s="231">
        <f t="shared" si="30"/>
        <v>0</v>
      </c>
      <c r="M452" s="231">
        <v>0</v>
      </c>
      <c r="N452" s="231">
        <v>0</v>
      </c>
      <c r="O452" s="231">
        <v>0</v>
      </c>
      <c r="P452" s="231">
        <v>0</v>
      </c>
      <c r="Q452" s="231">
        <f t="shared" si="31"/>
        <v>0</v>
      </c>
      <c r="R452" s="231">
        <f t="shared" si="32"/>
        <v>0</v>
      </c>
      <c r="S452" s="231">
        <f t="shared" si="33"/>
        <v>0</v>
      </c>
      <c r="T452" s="231">
        <v>0</v>
      </c>
      <c r="U452" s="231">
        <v>0</v>
      </c>
      <c r="V452" s="231">
        <v>0</v>
      </c>
      <c r="W452" s="231">
        <v>0</v>
      </c>
      <c r="X452" s="231">
        <v>0</v>
      </c>
      <c r="Y452" s="231">
        <v>0</v>
      </c>
      <c r="Z452" s="232"/>
    </row>
    <row r="453" spans="2:26" s="218" customFormat="1" ht="12.75" customHeight="1">
      <c r="B453" s="224"/>
      <c r="C453" s="225"/>
      <c r="D453" s="225"/>
      <c r="E453" s="225"/>
      <c r="F453" s="246" t="s">
        <v>434</v>
      </c>
      <c r="G453" s="337" t="s">
        <v>433</v>
      </c>
      <c r="H453" s="231">
        <v>124.6</v>
      </c>
      <c r="I453" s="231">
        <v>124.6</v>
      </c>
      <c r="J453" s="231">
        <v>0</v>
      </c>
      <c r="K453" s="231">
        <v>300</v>
      </c>
      <c r="L453" s="231">
        <f t="shared" si="30"/>
        <v>300</v>
      </c>
      <c r="M453" s="231">
        <v>0</v>
      </c>
      <c r="N453" s="231">
        <v>400</v>
      </c>
      <c r="O453" s="231">
        <v>400</v>
      </c>
      <c r="P453" s="231">
        <v>0</v>
      </c>
      <c r="Q453" s="231">
        <f t="shared" si="31"/>
        <v>100</v>
      </c>
      <c r="R453" s="231">
        <f t="shared" si="32"/>
        <v>100</v>
      </c>
      <c r="S453" s="231">
        <f t="shared" si="33"/>
        <v>0</v>
      </c>
      <c r="T453" s="231">
        <v>400</v>
      </c>
      <c r="U453" s="231">
        <v>400</v>
      </c>
      <c r="V453" s="231">
        <v>0</v>
      </c>
      <c r="W453" s="231">
        <v>500</v>
      </c>
      <c r="X453" s="231">
        <v>500</v>
      </c>
      <c r="Y453" s="231">
        <v>0</v>
      </c>
      <c r="Z453" s="232"/>
    </row>
    <row r="454" spans="2:26" s="218" customFormat="1" ht="12.75" customHeight="1">
      <c r="B454" s="224"/>
      <c r="C454" s="225"/>
      <c r="D454" s="225"/>
      <c r="E454" s="225"/>
      <c r="F454" s="246" t="s">
        <v>438</v>
      </c>
      <c r="G454" s="337" t="s">
        <v>437</v>
      </c>
      <c r="H454" s="231">
        <v>145</v>
      </c>
      <c r="I454" s="231">
        <v>145</v>
      </c>
      <c r="J454" s="231">
        <v>0</v>
      </c>
      <c r="K454" s="231">
        <v>400</v>
      </c>
      <c r="L454" s="231">
        <f t="shared" si="30"/>
        <v>400</v>
      </c>
      <c r="M454" s="231">
        <v>0</v>
      </c>
      <c r="N454" s="231">
        <v>500</v>
      </c>
      <c r="O454" s="231">
        <v>500</v>
      </c>
      <c r="P454" s="231">
        <v>0</v>
      </c>
      <c r="Q454" s="231">
        <f t="shared" si="31"/>
        <v>100</v>
      </c>
      <c r="R454" s="231">
        <f t="shared" si="32"/>
        <v>100</v>
      </c>
      <c r="S454" s="231">
        <f t="shared" si="33"/>
        <v>0</v>
      </c>
      <c r="T454" s="231">
        <v>500</v>
      </c>
      <c r="U454" s="231">
        <v>500</v>
      </c>
      <c r="V454" s="231">
        <v>0</v>
      </c>
      <c r="W454" s="231">
        <v>500</v>
      </c>
      <c r="X454" s="231">
        <v>500</v>
      </c>
      <c r="Y454" s="231">
        <v>0</v>
      </c>
      <c r="Z454" s="232"/>
    </row>
    <row r="455" spans="2:26" s="218" customFormat="1" ht="12.75" customHeight="1">
      <c r="B455" s="224"/>
      <c r="C455" s="225"/>
      <c r="D455" s="225"/>
      <c r="E455" s="225"/>
      <c r="F455" s="259" t="s">
        <v>499</v>
      </c>
      <c r="G455" s="337" t="s">
        <v>500</v>
      </c>
      <c r="H455" s="231">
        <v>111</v>
      </c>
      <c r="I455" s="231">
        <v>111</v>
      </c>
      <c r="J455" s="231">
        <v>0</v>
      </c>
      <c r="K455" s="231">
        <v>125</v>
      </c>
      <c r="L455" s="231">
        <f t="shared" si="30"/>
        <v>125</v>
      </c>
      <c r="M455" s="231">
        <v>0</v>
      </c>
      <c r="N455" s="231">
        <v>150</v>
      </c>
      <c r="O455" s="231">
        <v>150</v>
      </c>
      <c r="P455" s="231">
        <v>0</v>
      </c>
      <c r="Q455" s="231">
        <f t="shared" si="31"/>
        <v>25</v>
      </c>
      <c r="R455" s="231">
        <f t="shared" si="32"/>
        <v>25</v>
      </c>
      <c r="S455" s="231">
        <f t="shared" si="33"/>
        <v>0</v>
      </c>
      <c r="T455" s="231">
        <v>150</v>
      </c>
      <c r="U455" s="231">
        <v>150</v>
      </c>
      <c r="V455" s="231">
        <v>0</v>
      </c>
      <c r="W455" s="231">
        <v>150</v>
      </c>
      <c r="X455" s="231">
        <v>150</v>
      </c>
      <c r="Y455" s="231">
        <v>0</v>
      </c>
      <c r="Z455" s="232"/>
    </row>
    <row r="456" spans="2:26" s="218" customFormat="1" ht="12.75" customHeight="1">
      <c r="B456" s="224"/>
      <c r="C456" s="225"/>
      <c r="D456" s="225"/>
      <c r="E456" s="225"/>
      <c r="F456" s="237" t="s">
        <v>522</v>
      </c>
      <c r="G456" s="337">
        <v>5113</v>
      </c>
      <c r="H456" s="231"/>
      <c r="I456" s="231"/>
      <c r="J456" s="231"/>
      <c r="K456" s="231">
        <v>25000</v>
      </c>
      <c r="L456" s="231">
        <v>0</v>
      </c>
      <c r="M456" s="231">
        <v>25000</v>
      </c>
      <c r="N456" s="231">
        <v>0</v>
      </c>
      <c r="O456" s="231">
        <v>0</v>
      </c>
      <c r="P456" s="231">
        <v>0</v>
      </c>
      <c r="Q456" s="231">
        <f t="shared" si="31"/>
        <v>-25000</v>
      </c>
      <c r="R456" s="231">
        <f t="shared" si="32"/>
        <v>0</v>
      </c>
      <c r="S456" s="231">
        <f t="shared" si="33"/>
        <v>-25000</v>
      </c>
      <c r="T456" s="231">
        <v>0</v>
      </c>
      <c r="U456" s="231">
        <v>0</v>
      </c>
      <c r="V456" s="231">
        <v>0</v>
      </c>
      <c r="W456" s="231">
        <v>0</v>
      </c>
      <c r="X456" s="231">
        <v>0</v>
      </c>
      <c r="Y456" s="231">
        <v>0</v>
      </c>
      <c r="Z456" s="232"/>
    </row>
    <row r="457" spans="2:26" s="218" customFormat="1" ht="12.75" customHeight="1">
      <c r="B457" s="234"/>
      <c r="C457" s="235"/>
      <c r="D457" s="235"/>
      <c r="E457" s="236"/>
      <c r="F457" s="246" t="s">
        <v>528</v>
      </c>
      <c r="G457" s="337" t="s">
        <v>527</v>
      </c>
      <c r="H457" s="231">
        <v>800</v>
      </c>
      <c r="I457" s="231">
        <v>0</v>
      </c>
      <c r="J457" s="231">
        <v>800</v>
      </c>
      <c r="K457" s="231"/>
      <c r="L457" s="231"/>
      <c r="M457" s="231"/>
      <c r="N457" s="231">
        <v>0</v>
      </c>
      <c r="O457" s="231">
        <v>0</v>
      </c>
      <c r="P457" s="231">
        <v>0</v>
      </c>
      <c r="Q457" s="231">
        <f t="shared" si="31"/>
        <v>0</v>
      </c>
      <c r="R457" s="231">
        <f t="shared" si="32"/>
        <v>0</v>
      </c>
      <c r="S457" s="231">
        <f t="shared" si="33"/>
        <v>0</v>
      </c>
      <c r="T457" s="231">
        <v>0</v>
      </c>
      <c r="U457" s="231">
        <v>0</v>
      </c>
      <c r="V457" s="231">
        <v>0</v>
      </c>
      <c r="W457" s="231">
        <v>0</v>
      </c>
      <c r="X457" s="231">
        <v>0</v>
      </c>
      <c r="Y457" s="231">
        <v>0</v>
      </c>
      <c r="Z457" s="232"/>
    </row>
    <row r="458" spans="2:26" s="218" customFormat="1" ht="12.75" customHeight="1">
      <c r="B458" s="234"/>
      <c r="C458" s="235"/>
      <c r="D458" s="235"/>
      <c r="E458" s="236"/>
      <c r="F458" s="246" t="s">
        <v>537</v>
      </c>
      <c r="G458" s="337">
        <v>5134</v>
      </c>
      <c r="H458" s="260"/>
      <c r="I458" s="260"/>
      <c r="J458" s="231"/>
      <c r="K458" s="231">
        <v>1000</v>
      </c>
      <c r="L458" s="231">
        <v>0</v>
      </c>
      <c r="M458" s="231">
        <v>1000</v>
      </c>
      <c r="N458" s="231">
        <v>0</v>
      </c>
      <c r="O458" s="231">
        <v>0</v>
      </c>
      <c r="P458" s="231">
        <v>0</v>
      </c>
      <c r="Q458" s="231">
        <f t="shared" si="31"/>
        <v>-1000</v>
      </c>
      <c r="R458" s="231">
        <f t="shared" si="32"/>
        <v>0</v>
      </c>
      <c r="S458" s="231">
        <f t="shared" si="33"/>
        <v>-1000</v>
      </c>
      <c r="T458" s="231">
        <v>0</v>
      </c>
      <c r="U458" s="231">
        <v>0</v>
      </c>
      <c r="V458" s="231">
        <v>0</v>
      </c>
      <c r="W458" s="231">
        <v>0</v>
      </c>
      <c r="X458" s="231">
        <v>0</v>
      </c>
      <c r="Y458" s="231">
        <v>0</v>
      </c>
      <c r="Z458" s="232"/>
    </row>
    <row r="459" spans="2:26" s="233" customFormat="1" ht="46.5" customHeight="1">
      <c r="B459" s="219"/>
      <c r="C459" s="220"/>
      <c r="D459" s="220"/>
      <c r="E459" s="221"/>
      <c r="F459" s="238" t="s">
        <v>691</v>
      </c>
      <c r="G459" s="345"/>
      <c r="H459" s="325">
        <f>SUM(I459,J459)</f>
        <v>3371</v>
      </c>
      <c r="I459" s="325">
        <v>3371</v>
      </c>
      <c r="J459" s="312">
        <v>0</v>
      </c>
      <c r="K459" s="318">
        <v>4500</v>
      </c>
      <c r="L459" s="318">
        <v>4500</v>
      </c>
      <c r="M459" s="318">
        <v>0</v>
      </c>
      <c r="N459" s="312">
        <v>5400</v>
      </c>
      <c r="O459" s="312">
        <v>5400</v>
      </c>
      <c r="P459" s="312">
        <v>0</v>
      </c>
      <c r="Q459" s="312">
        <f t="shared" si="31"/>
        <v>900</v>
      </c>
      <c r="R459" s="312">
        <f t="shared" si="32"/>
        <v>900</v>
      </c>
      <c r="S459" s="312">
        <v>0</v>
      </c>
      <c r="T459" s="312">
        <v>6900</v>
      </c>
      <c r="U459" s="312">
        <v>6900</v>
      </c>
      <c r="V459" s="312">
        <v>0</v>
      </c>
      <c r="W459" s="312">
        <v>6480</v>
      </c>
      <c r="X459" s="312">
        <v>6480</v>
      </c>
      <c r="Y459" s="312">
        <v>0</v>
      </c>
      <c r="Z459" s="232"/>
    </row>
    <row r="460" spans="2:26" s="218" customFormat="1" ht="44.25" customHeight="1">
      <c r="B460" s="234"/>
      <c r="C460" s="235"/>
      <c r="D460" s="235"/>
      <c r="E460" s="236"/>
      <c r="F460" s="237" t="s">
        <v>454</v>
      </c>
      <c r="G460" s="336" t="s">
        <v>455</v>
      </c>
      <c r="H460" s="240"/>
      <c r="I460" s="240"/>
      <c r="J460" s="240"/>
      <c r="K460" s="240"/>
      <c r="L460" s="240"/>
      <c r="M460" s="240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2"/>
    </row>
    <row r="461" spans="2:26" s="218" customFormat="1" ht="13.5" customHeight="1">
      <c r="B461" s="224" t="s">
        <v>313</v>
      </c>
      <c r="C461" s="225" t="s">
        <v>300</v>
      </c>
      <c r="D461" s="225" t="s">
        <v>222</v>
      </c>
      <c r="E461" s="225" t="s">
        <v>238</v>
      </c>
      <c r="F461" s="237" t="s">
        <v>314</v>
      </c>
      <c r="G461" s="338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2"/>
    </row>
    <row r="462" spans="2:26" s="218" customFormat="1" ht="12.75" customHeight="1">
      <c r="B462" s="234"/>
      <c r="C462" s="235"/>
      <c r="D462" s="235"/>
      <c r="E462" s="236"/>
      <c r="F462" s="237" t="s">
        <v>5</v>
      </c>
      <c r="G462" s="338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2"/>
    </row>
    <row r="463" spans="2:26" s="233" customFormat="1" ht="46.5" customHeight="1">
      <c r="B463" s="219"/>
      <c r="C463" s="220"/>
      <c r="D463" s="220"/>
      <c r="E463" s="221"/>
      <c r="F463" s="238" t="s">
        <v>692</v>
      </c>
      <c r="G463" s="344"/>
      <c r="H463" s="325">
        <f>SUM(I463,J463)</f>
        <v>3371</v>
      </c>
      <c r="I463" s="325">
        <v>3371</v>
      </c>
      <c r="J463" s="312">
        <v>0</v>
      </c>
      <c r="K463" s="318">
        <v>4500</v>
      </c>
      <c r="L463" s="318">
        <v>4500</v>
      </c>
      <c r="M463" s="318">
        <v>0</v>
      </c>
      <c r="N463" s="312">
        <v>5400</v>
      </c>
      <c r="O463" s="312">
        <v>5400</v>
      </c>
      <c r="P463" s="312">
        <v>0</v>
      </c>
      <c r="Q463" s="312">
        <f aca="true" t="shared" si="34" ref="Q463:S467">SUM(N463-K463)</f>
        <v>900</v>
      </c>
      <c r="R463" s="312">
        <f t="shared" si="34"/>
        <v>900</v>
      </c>
      <c r="S463" s="312">
        <f t="shared" si="34"/>
        <v>0</v>
      </c>
      <c r="T463" s="312">
        <v>6900</v>
      </c>
      <c r="U463" s="312">
        <v>6900</v>
      </c>
      <c r="V463" s="312">
        <v>0</v>
      </c>
      <c r="W463" s="312">
        <v>6480</v>
      </c>
      <c r="X463" s="312">
        <v>6480</v>
      </c>
      <c r="Y463" s="312">
        <v>0</v>
      </c>
      <c r="Z463" s="232"/>
    </row>
    <row r="464" spans="2:26" s="218" customFormat="1" ht="12.75" customHeight="1">
      <c r="B464" s="234"/>
      <c r="C464" s="235"/>
      <c r="D464" s="235"/>
      <c r="E464" s="236"/>
      <c r="F464" s="237" t="s">
        <v>397</v>
      </c>
      <c r="G464" s="336" t="s">
        <v>396</v>
      </c>
      <c r="H464" s="231">
        <v>0</v>
      </c>
      <c r="I464" s="231">
        <v>0</v>
      </c>
      <c r="J464" s="231">
        <v>0</v>
      </c>
      <c r="K464" s="231">
        <v>0</v>
      </c>
      <c r="L464" s="231">
        <v>0</v>
      </c>
      <c r="M464" s="308">
        <v>0</v>
      </c>
      <c r="N464" s="308">
        <v>0</v>
      </c>
      <c r="O464" s="231">
        <v>0</v>
      </c>
      <c r="P464" s="231">
        <v>0</v>
      </c>
      <c r="Q464" s="231">
        <f t="shared" si="34"/>
        <v>0</v>
      </c>
      <c r="R464" s="231">
        <f t="shared" si="34"/>
        <v>0</v>
      </c>
      <c r="S464" s="231">
        <f t="shared" si="34"/>
        <v>0</v>
      </c>
      <c r="T464" s="231"/>
      <c r="U464" s="231"/>
      <c r="V464" s="231"/>
      <c r="W464" s="231"/>
      <c r="X464" s="231"/>
      <c r="Y464" s="231"/>
      <c r="Z464" s="232"/>
    </row>
    <row r="465" spans="2:26" s="218" customFormat="1" ht="12.75" customHeight="1">
      <c r="B465" s="234"/>
      <c r="C465" s="235"/>
      <c r="D465" s="235"/>
      <c r="E465" s="236"/>
      <c r="F465" s="237" t="s">
        <v>419</v>
      </c>
      <c r="G465" s="336" t="s">
        <v>420</v>
      </c>
      <c r="H465" s="243">
        <v>1906</v>
      </c>
      <c r="I465" s="243">
        <v>1906</v>
      </c>
      <c r="J465" s="231">
        <v>0</v>
      </c>
      <c r="K465" s="243">
        <v>2500</v>
      </c>
      <c r="L465" s="243">
        <v>2500</v>
      </c>
      <c r="M465" s="319">
        <v>0</v>
      </c>
      <c r="N465" s="308">
        <v>2700</v>
      </c>
      <c r="O465" s="231">
        <v>2700</v>
      </c>
      <c r="P465" s="231">
        <v>0</v>
      </c>
      <c r="Q465" s="231">
        <f t="shared" si="34"/>
        <v>200</v>
      </c>
      <c r="R465" s="231">
        <f t="shared" si="34"/>
        <v>200</v>
      </c>
      <c r="S465" s="231">
        <f t="shared" si="34"/>
        <v>0</v>
      </c>
      <c r="T465" s="231">
        <v>3600</v>
      </c>
      <c r="U465" s="231">
        <v>3600</v>
      </c>
      <c r="V465" s="231">
        <v>0</v>
      </c>
      <c r="W465" s="231">
        <v>3500</v>
      </c>
      <c r="X465" s="231">
        <v>3500</v>
      </c>
      <c r="Y465" s="231">
        <v>0</v>
      </c>
      <c r="Z465" s="232"/>
    </row>
    <row r="466" spans="2:26" s="218" customFormat="1" ht="12.75" customHeight="1">
      <c r="B466" s="234"/>
      <c r="C466" s="235"/>
      <c r="D466" s="235"/>
      <c r="E466" s="236"/>
      <c r="F466" s="237" t="s">
        <v>438</v>
      </c>
      <c r="G466" s="336" t="s">
        <v>437</v>
      </c>
      <c r="H466" s="243">
        <v>950</v>
      </c>
      <c r="I466" s="243">
        <v>950</v>
      </c>
      <c r="J466" s="231">
        <v>0</v>
      </c>
      <c r="K466" s="243">
        <v>1000</v>
      </c>
      <c r="L466" s="243">
        <f>SUM(K466)</f>
        <v>1000</v>
      </c>
      <c r="M466" s="319">
        <v>0</v>
      </c>
      <c r="N466" s="308">
        <v>1000</v>
      </c>
      <c r="O466" s="231">
        <v>1000</v>
      </c>
      <c r="P466" s="231">
        <v>0</v>
      </c>
      <c r="Q466" s="231">
        <f t="shared" si="34"/>
        <v>0</v>
      </c>
      <c r="R466" s="231">
        <f t="shared" si="34"/>
        <v>0</v>
      </c>
      <c r="S466" s="231">
        <f t="shared" si="34"/>
        <v>0</v>
      </c>
      <c r="T466" s="231">
        <v>1500</v>
      </c>
      <c r="U466" s="231">
        <v>1500</v>
      </c>
      <c r="V466" s="231">
        <v>0</v>
      </c>
      <c r="W466" s="231">
        <v>1400</v>
      </c>
      <c r="X466" s="231">
        <v>1400</v>
      </c>
      <c r="Y466" s="231">
        <v>0</v>
      </c>
      <c r="Z466" s="232"/>
    </row>
    <row r="467" spans="2:26" s="218" customFormat="1" ht="12.75" customHeight="1">
      <c r="B467" s="234"/>
      <c r="C467" s="235"/>
      <c r="D467" s="235"/>
      <c r="E467" s="236"/>
      <c r="F467" s="246" t="s">
        <v>440</v>
      </c>
      <c r="G467" s="337" t="s">
        <v>441</v>
      </c>
      <c r="H467" s="243">
        <v>515</v>
      </c>
      <c r="I467" s="243">
        <v>515</v>
      </c>
      <c r="J467" s="231">
        <v>0</v>
      </c>
      <c r="K467" s="243">
        <v>1000</v>
      </c>
      <c r="L467" s="243">
        <f>SUM(K467)</f>
        <v>1000</v>
      </c>
      <c r="M467" s="319">
        <v>0</v>
      </c>
      <c r="N467" s="308">
        <v>1700</v>
      </c>
      <c r="O467" s="231">
        <v>1700</v>
      </c>
      <c r="P467" s="231">
        <v>0</v>
      </c>
      <c r="Q467" s="231">
        <f t="shared" si="34"/>
        <v>700</v>
      </c>
      <c r="R467" s="231">
        <f t="shared" si="34"/>
        <v>700</v>
      </c>
      <c r="S467" s="231">
        <f t="shared" si="34"/>
        <v>0</v>
      </c>
      <c r="T467" s="231">
        <v>1800</v>
      </c>
      <c r="U467" s="231">
        <v>1800</v>
      </c>
      <c r="V467" s="231">
        <v>0</v>
      </c>
      <c r="W467" s="231">
        <v>1580</v>
      </c>
      <c r="X467" s="231">
        <v>1580</v>
      </c>
      <c r="Y467" s="231">
        <v>0</v>
      </c>
      <c r="Z467" s="232"/>
    </row>
    <row r="468" spans="2:26" s="233" customFormat="1" ht="46.5" customHeight="1">
      <c r="B468" s="219"/>
      <c r="C468" s="220"/>
      <c r="D468" s="220"/>
      <c r="E468" s="221"/>
      <c r="F468" s="238" t="s">
        <v>693</v>
      </c>
      <c r="G468" s="344"/>
      <c r="H468" s="242"/>
      <c r="I468" s="242"/>
      <c r="J468" s="242"/>
      <c r="K468" s="242"/>
      <c r="L468" s="242"/>
      <c r="M468" s="242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31"/>
      <c r="Z468" s="232"/>
    </row>
    <row r="469" spans="2:26" s="218" customFormat="1" ht="36.75" customHeight="1">
      <c r="B469" s="234"/>
      <c r="C469" s="235"/>
      <c r="D469" s="235"/>
      <c r="E469" s="236"/>
      <c r="F469" s="237" t="s">
        <v>454</v>
      </c>
      <c r="G469" s="336" t="s">
        <v>455</v>
      </c>
      <c r="H469" s="240"/>
      <c r="I469" s="240"/>
      <c r="J469" s="240"/>
      <c r="K469" s="240"/>
      <c r="L469" s="240"/>
      <c r="M469" s="240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2"/>
    </row>
    <row r="470" spans="2:26" s="218" customFormat="1" ht="12.75" customHeight="1">
      <c r="B470" s="224" t="s">
        <v>315</v>
      </c>
      <c r="C470" s="225" t="s">
        <v>300</v>
      </c>
      <c r="D470" s="225" t="s">
        <v>222</v>
      </c>
      <c r="E470" s="225" t="s">
        <v>211</v>
      </c>
      <c r="F470" s="237" t="s">
        <v>316</v>
      </c>
      <c r="G470" s="338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2"/>
    </row>
    <row r="471" spans="2:26" s="218" customFormat="1" ht="12.75" customHeight="1">
      <c r="B471" s="234"/>
      <c r="C471" s="235"/>
      <c r="D471" s="235"/>
      <c r="E471" s="236"/>
      <c r="F471" s="237" t="s">
        <v>5</v>
      </c>
      <c r="G471" s="338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2"/>
    </row>
    <row r="472" spans="2:26" s="233" customFormat="1" ht="46.5" customHeight="1">
      <c r="B472" s="219"/>
      <c r="C472" s="220"/>
      <c r="D472" s="220"/>
      <c r="E472" s="221"/>
      <c r="F472" s="238" t="s">
        <v>694</v>
      </c>
      <c r="G472" s="344"/>
      <c r="H472" s="242"/>
      <c r="I472" s="242"/>
      <c r="J472" s="242"/>
      <c r="K472" s="242"/>
      <c r="L472" s="242"/>
      <c r="M472" s="242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2"/>
    </row>
    <row r="473" spans="2:26" s="218" customFormat="1" ht="33.75" customHeight="1">
      <c r="B473" s="234"/>
      <c r="C473" s="235"/>
      <c r="D473" s="235"/>
      <c r="E473" s="236"/>
      <c r="F473" s="237" t="s">
        <v>454</v>
      </c>
      <c r="G473" s="336" t="s">
        <v>455</v>
      </c>
      <c r="H473" s="240"/>
      <c r="I473" s="240"/>
      <c r="J473" s="240"/>
      <c r="K473" s="240"/>
      <c r="L473" s="240"/>
      <c r="M473" s="240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2"/>
    </row>
    <row r="474" spans="2:26" s="233" customFormat="1" ht="46.5" customHeight="1">
      <c r="B474" s="219"/>
      <c r="C474" s="220"/>
      <c r="D474" s="220"/>
      <c r="E474" s="221"/>
      <c r="F474" s="238" t="s">
        <v>695</v>
      </c>
      <c r="G474" s="344"/>
      <c r="H474" s="242"/>
      <c r="I474" s="242"/>
      <c r="J474" s="242"/>
      <c r="K474" s="242"/>
      <c r="L474" s="242"/>
      <c r="M474" s="242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2"/>
    </row>
    <row r="475" spans="2:26" s="218" customFormat="1" ht="45" customHeight="1">
      <c r="B475" s="234"/>
      <c r="C475" s="235"/>
      <c r="D475" s="235"/>
      <c r="E475" s="236"/>
      <c r="F475" s="237" t="s">
        <v>454</v>
      </c>
      <c r="G475" s="336" t="s">
        <v>455</v>
      </c>
      <c r="H475" s="240"/>
      <c r="I475" s="240"/>
      <c r="J475" s="240"/>
      <c r="K475" s="240"/>
      <c r="L475" s="240"/>
      <c r="M475" s="240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2"/>
    </row>
    <row r="476" spans="2:26" s="233" customFormat="1" ht="32.25" customHeight="1">
      <c r="B476" s="219"/>
      <c r="C476" s="220"/>
      <c r="D476" s="220"/>
      <c r="E476" s="221"/>
      <c r="F476" s="238" t="s">
        <v>696</v>
      </c>
      <c r="G476" s="344"/>
      <c r="H476" s="242"/>
      <c r="I476" s="242"/>
      <c r="J476" s="242"/>
      <c r="K476" s="242"/>
      <c r="L476" s="242"/>
      <c r="M476" s="242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2"/>
    </row>
    <row r="477" spans="2:26" s="218" customFormat="1" ht="12.75" customHeight="1">
      <c r="B477" s="234"/>
      <c r="C477" s="235"/>
      <c r="D477" s="235"/>
      <c r="E477" s="236"/>
      <c r="F477" s="237" t="s">
        <v>522</v>
      </c>
      <c r="G477" s="336" t="s">
        <v>521</v>
      </c>
      <c r="H477" s="240"/>
      <c r="I477" s="240"/>
      <c r="J477" s="240"/>
      <c r="K477" s="240"/>
      <c r="L477" s="240"/>
      <c r="M477" s="240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2"/>
    </row>
    <row r="478" spans="2:26" s="218" customFormat="1" ht="12.75" customHeight="1">
      <c r="B478" s="234"/>
      <c r="C478" s="235"/>
      <c r="D478" s="235"/>
      <c r="E478" s="236"/>
      <c r="F478" s="237" t="s">
        <v>530</v>
      </c>
      <c r="G478" s="336" t="s">
        <v>531</v>
      </c>
      <c r="H478" s="240"/>
      <c r="I478" s="240"/>
      <c r="J478" s="240"/>
      <c r="K478" s="240"/>
      <c r="L478" s="240"/>
      <c r="M478" s="240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2"/>
    </row>
    <row r="479" spans="2:26" s="218" customFormat="1" ht="12.75" customHeight="1">
      <c r="B479" s="261">
        <v>2830</v>
      </c>
      <c r="C479" s="262" t="s">
        <v>737</v>
      </c>
      <c r="D479" s="255" t="s">
        <v>204</v>
      </c>
      <c r="E479" s="255">
        <v>0</v>
      </c>
      <c r="F479" s="244" t="s">
        <v>740</v>
      </c>
      <c r="G479" s="338"/>
      <c r="H479" s="231">
        <v>502.5</v>
      </c>
      <c r="I479" s="231">
        <v>502.5</v>
      </c>
      <c r="J479" s="231">
        <v>0</v>
      </c>
      <c r="K479" s="231">
        <v>900</v>
      </c>
      <c r="L479" s="231">
        <v>900</v>
      </c>
      <c r="M479" s="231">
        <v>0</v>
      </c>
      <c r="N479" s="243">
        <v>1000</v>
      </c>
      <c r="O479" s="243">
        <v>1000</v>
      </c>
      <c r="P479" s="243">
        <v>0</v>
      </c>
      <c r="Q479" s="231">
        <f>SUM(N479-K479)</f>
        <v>100</v>
      </c>
      <c r="R479" s="231">
        <f>SUM(O479-L479)</f>
        <v>100</v>
      </c>
      <c r="S479" s="231">
        <f>SUM(P479-M479)</f>
        <v>0</v>
      </c>
      <c r="T479" s="231">
        <v>1000</v>
      </c>
      <c r="U479" s="231">
        <v>1000</v>
      </c>
      <c r="V479" s="231">
        <v>0</v>
      </c>
      <c r="W479" s="231">
        <v>1300</v>
      </c>
      <c r="X479" s="231">
        <v>1300</v>
      </c>
      <c r="Y479" s="231">
        <v>0</v>
      </c>
      <c r="Z479" s="232"/>
    </row>
    <row r="480" spans="2:26" s="218" customFormat="1" ht="11.25" customHeight="1">
      <c r="B480" s="234"/>
      <c r="C480" s="235"/>
      <c r="D480" s="235"/>
      <c r="E480" s="236"/>
      <c r="F480" s="237" t="s">
        <v>5</v>
      </c>
      <c r="G480" s="338"/>
      <c r="H480" s="231"/>
      <c r="I480" s="231"/>
      <c r="J480" s="231"/>
      <c r="K480" s="231"/>
      <c r="L480" s="231"/>
      <c r="M480" s="231"/>
      <c r="N480" s="243"/>
      <c r="O480" s="243"/>
      <c r="P480" s="243"/>
      <c r="Q480" s="231"/>
      <c r="R480" s="231"/>
      <c r="S480" s="231"/>
      <c r="T480" s="231"/>
      <c r="U480" s="231"/>
      <c r="V480" s="231"/>
      <c r="W480" s="231"/>
      <c r="X480" s="231"/>
      <c r="Y480" s="231"/>
      <c r="Z480" s="232"/>
    </row>
    <row r="481" spans="2:26" s="233" customFormat="1" ht="46.5" customHeight="1" hidden="1">
      <c r="B481" s="219"/>
      <c r="C481" s="220"/>
      <c r="D481" s="220"/>
      <c r="E481" s="221"/>
      <c r="F481" s="238"/>
      <c r="G481" s="344"/>
      <c r="H481" s="242"/>
      <c r="I481" s="242"/>
      <c r="J481" s="242"/>
      <c r="K481" s="242"/>
      <c r="L481" s="242"/>
      <c r="M481" s="242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2"/>
    </row>
    <row r="482" spans="2:26" s="218" customFormat="1" ht="12.75" customHeight="1">
      <c r="B482" s="234"/>
      <c r="C482" s="235"/>
      <c r="D482" s="235"/>
      <c r="E482" s="236"/>
      <c r="F482" s="244" t="s">
        <v>740</v>
      </c>
      <c r="G482" s="336">
        <v>4234</v>
      </c>
      <c r="H482" s="231">
        <v>502.5</v>
      </c>
      <c r="I482" s="231">
        <v>502.5</v>
      </c>
      <c r="J482" s="231">
        <v>0</v>
      </c>
      <c r="K482" s="243">
        <v>900</v>
      </c>
      <c r="L482" s="243">
        <v>900</v>
      </c>
      <c r="M482" s="243">
        <v>0</v>
      </c>
      <c r="N482" s="243">
        <v>1000</v>
      </c>
      <c r="O482" s="243">
        <v>1000</v>
      </c>
      <c r="P482" s="243">
        <v>0</v>
      </c>
      <c r="Q482" s="231">
        <f>SUM(N482-K482)</f>
        <v>100</v>
      </c>
      <c r="R482" s="231">
        <f>SUM(O482-L482)</f>
        <v>100</v>
      </c>
      <c r="S482" s="231">
        <f>SUM(P482-M482)</f>
        <v>0</v>
      </c>
      <c r="T482" s="231">
        <v>1000</v>
      </c>
      <c r="U482" s="231">
        <v>1000</v>
      </c>
      <c r="V482" s="231">
        <v>0</v>
      </c>
      <c r="W482" s="231">
        <v>1300</v>
      </c>
      <c r="X482" s="231">
        <v>1300</v>
      </c>
      <c r="Y482" s="231">
        <v>0</v>
      </c>
      <c r="Z482" s="232"/>
    </row>
    <row r="483" spans="2:26" s="218" customFormat="1" ht="27.75" customHeight="1">
      <c r="B483" s="234"/>
      <c r="C483" s="235"/>
      <c r="D483" s="235"/>
      <c r="E483" s="236"/>
      <c r="F483" s="237" t="s">
        <v>428</v>
      </c>
      <c r="G483" s="336" t="s">
        <v>427</v>
      </c>
      <c r="H483" s="240"/>
      <c r="I483" s="240"/>
      <c r="J483" s="240"/>
      <c r="K483" s="240"/>
      <c r="L483" s="240"/>
      <c r="M483" s="240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2"/>
    </row>
    <row r="484" spans="2:26" s="233" customFormat="1" ht="46.5" customHeight="1">
      <c r="B484" s="219" t="s">
        <v>319</v>
      </c>
      <c r="C484" s="220" t="s">
        <v>300</v>
      </c>
      <c r="D484" s="220" t="s">
        <v>238</v>
      </c>
      <c r="E484" s="221" t="s">
        <v>195</v>
      </c>
      <c r="F484" s="238" t="s">
        <v>320</v>
      </c>
      <c r="G484" s="344"/>
      <c r="H484" s="242"/>
      <c r="I484" s="242"/>
      <c r="J484" s="242"/>
      <c r="K484" s="242"/>
      <c r="L484" s="242"/>
      <c r="M484" s="242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2"/>
    </row>
    <row r="485" spans="2:26" s="218" customFormat="1" ht="12.75" customHeight="1">
      <c r="B485" s="234"/>
      <c r="C485" s="235"/>
      <c r="D485" s="235"/>
      <c r="E485" s="236"/>
      <c r="F485" s="237" t="s">
        <v>200</v>
      </c>
      <c r="G485" s="338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2"/>
    </row>
    <row r="486" spans="2:26" s="218" customFormat="1" ht="12.75" customHeight="1">
      <c r="B486" s="224" t="s">
        <v>321</v>
      </c>
      <c r="C486" s="225" t="s">
        <v>300</v>
      </c>
      <c r="D486" s="225" t="s">
        <v>238</v>
      </c>
      <c r="E486" s="225" t="s">
        <v>198</v>
      </c>
      <c r="F486" s="237" t="s">
        <v>322</v>
      </c>
      <c r="G486" s="338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2"/>
    </row>
    <row r="487" spans="2:26" s="218" customFormat="1" ht="12.75" customHeight="1">
      <c r="B487" s="234"/>
      <c r="C487" s="235"/>
      <c r="D487" s="235"/>
      <c r="E487" s="236"/>
      <c r="F487" s="237" t="s">
        <v>5</v>
      </c>
      <c r="G487" s="338"/>
      <c r="H487" s="231"/>
      <c r="I487" s="231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2"/>
    </row>
    <row r="488" spans="2:26" s="233" customFormat="1" ht="46.5" customHeight="1">
      <c r="B488" s="219"/>
      <c r="C488" s="220"/>
      <c r="D488" s="220"/>
      <c r="E488" s="221"/>
      <c r="F488" s="238" t="s">
        <v>697</v>
      </c>
      <c r="G488" s="344"/>
      <c r="H488" s="242"/>
      <c r="I488" s="242"/>
      <c r="J488" s="242"/>
      <c r="K488" s="242"/>
      <c r="L488" s="242"/>
      <c r="M488" s="242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2"/>
    </row>
    <row r="489" spans="2:26" s="218" customFormat="1" ht="12.75" customHeight="1">
      <c r="B489" s="234"/>
      <c r="C489" s="235"/>
      <c r="D489" s="235"/>
      <c r="E489" s="236"/>
      <c r="F489" s="237" t="s">
        <v>419</v>
      </c>
      <c r="G489" s="336" t="s">
        <v>420</v>
      </c>
      <c r="H489" s="240"/>
      <c r="I489" s="240"/>
      <c r="J489" s="240"/>
      <c r="K489" s="240"/>
      <c r="L489" s="240"/>
      <c r="M489" s="240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2"/>
    </row>
    <row r="490" spans="2:26" s="218" customFormat="1" ht="12.75" customHeight="1">
      <c r="B490" s="224" t="s">
        <v>323</v>
      </c>
      <c r="C490" s="225" t="s">
        <v>300</v>
      </c>
      <c r="D490" s="225" t="s">
        <v>238</v>
      </c>
      <c r="E490" s="225" t="s">
        <v>204</v>
      </c>
      <c r="F490" s="237" t="s">
        <v>324</v>
      </c>
      <c r="G490" s="338"/>
      <c r="H490" s="231"/>
      <c r="I490" s="231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2"/>
    </row>
    <row r="491" spans="2:26" s="218" customFormat="1" ht="12.75" customHeight="1">
      <c r="B491" s="234"/>
      <c r="C491" s="235"/>
      <c r="D491" s="235"/>
      <c r="E491" s="236"/>
      <c r="F491" s="237" t="s">
        <v>5</v>
      </c>
      <c r="G491" s="338"/>
      <c r="H491" s="231"/>
      <c r="I491" s="231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2"/>
    </row>
    <row r="492" spans="2:26" s="233" customFormat="1" ht="46.5" customHeight="1">
      <c r="B492" s="219"/>
      <c r="C492" s="220"/>
      <c r="D492" s="220"/>
      <c r="E492" s="221"/>
      <c r="F492" s="238" t="s">
        <v>698</v>
      </c>
      <c r="G492" s="344"/>
      <c r="H492" s="248">
        <f>SUM(I492,J492)</f>
        <v>421.1</v>
      </c>
      <c r="I492" s="248">
        <v>421.1</v>
      </c>
      <c r="J492" s="242"/>
      <c r="K492" s="243">
        <v>1000</v>
      </c>
      <c r="L492" s="243">
        <v>1000</v>
      </c>
      <c r="M492" s="243">
        <v>0</v>
      </c>
      <c r="N492" s="243">
        <v>1000</v>
      </c>
      <c r="O492" s="243">
        <v>1000</v>
      </c>
      <c r="P492" s="243">
        <v>0</v>
      </c>
      <c r="Q492" s="231">
        <f aca="true" t="shared" si="35" ref="Q492:S494">SUM(N492-K492)</f>
        <v>0</v>
      </c>
      <c r="R492" s="231">
        <f t="shared" si="35"/>
        <v>0</v>
      </c>
      <c r="S492" s="231">
        <f t="shared" si="35"/>
        <v>0</v>
      </c>
      <c r="T492" s="231">
        <v>1500</v>
      </c>
      <c r="U492" s="231">
        <v>1500</v>
      </c>
      <c r="V492" s="231">
        <v>0</v>
      </c>
      <c r="W492" s="231">
        <v>2000</v>
      </c>
      <c r="X492" s="231">
        <v>2000</v>
      </c>
      <c r="Y492" s="231">
        <v>0</v>
      </c>
      <c r="Z492" s="232"/>
    </row>
    <row r="493" spans="2:26" s="218" customFormat="1" ht="28.5" customHeight="1">
      <c r="B493" s="234"/>
      <c r="C493" s="235"/>
      <c r="D493" s="235"/>
      <c r="E493" s="236"/>
      <c r="F493" s="237" t="s">
        <v>494</v>
      </c>
      <c r="G493" s="336" t="s">
        <v>495</v>
      </c>
      <c r="H493" s="248">
        <f>SUM(I493,J493)</f>
        <v>421.1</v>
      </c>
      <c r="I493" s="248">
        <v>421.1</v>
      </c>
      <c r="J493" s="240"/>
      <c r="K493" s="243">
        <v>1000</v>
      </c>
      <c r="L493" s="243">
        <v>1000</v>
      </c>
      <c r="M493" s="243">
        <v>0</v>
      </c>
      <c r="N493" s="243">
        <v>1000</v>
      </c>
      <c r="O493" s="243">
        <v>1000</v>
      </c>
      <c r="P493" s="243">
        <v>0</v>
      </c>
      <c r="Q493" s="231">
        <f t="shared" si="35"/>
        <v>0</v>
      </c>
      <c r="R493" s="231">
        <f t="shared" si="35"/>
        <v>0</v>
      </c>
      <c r="S493" s="231">
        <f t="shared" si="35"/>
        <v>0</v>
      </c>
      <c r="T493" s="231">
        <v>1500</v>
      </c>
      <c r="U493" s="231">
        <v>1500</v>
      </c>
      <c r="V493" s="231">
        <v>0</v>
      </c>
      <c r="W493" s="231">
        <v>2000</v>
      </c>
      <c r="X493" s="231">
        <v>2000</v>
      </c>
      <c r="Y493" s="231">
        <v>0</v>
      </c>
      <c r="Z493" s="232"/>
    </row>
    <row r="494" spans="2:26" s="233" customFormat="1" ht="46.5" customHeight="1">
      <c r="B494" s="219" t="s">
        <v>325</v>
      </c>
      <c r="C494" s="220" t="s">
        <v>326</v>
      </c>
      <c r="D494" s="220" t="s">
        <v>195</v>
      </c>
      <c r="E494" s="221" t="s">
        <v>195</v>
      </c>
      <c r="F494" s="238" t="s">
        <v>327</v>
      </c>
      <c r="G494" s="259"/>
      <c r="H494" s="309">
        <v>83633.3</v>
      </c>
      <c r="I494" s="309">
        <v>83633.3</v>
      </c>
      <c r="J494" s="318">
        <v>0</v>
      </c>
      <c r="K494" s="318">
        <v>318250</v>
      </c>
      <c r="L494" s="318">
        <v>98250</v>
      </c>
      <c r="M494" s="318">
        <v>220000</v>
      </c>
      <c r="N494" s="312">
        <v>335000</v>
      </c>
      <c r="O494" s="312">
        <v>115000</v>
      </c>
      <c r="P494" s="312">
        <v>220000</v>
      </c>
      <c r="Q494" s="312">
        <f t="shared" si="35"/>
        <v>16750</v>
      </c>
      <c r="R494" s="312">
        <f t="shared" si="35"/>
        <v>16750</v>
      </c>
      <c r="S494" s="312">
        <f t="shared" si="35"/>
        <v>0</v>
      </c>
      <c r="T494" s="312">
        <v>337215</v>
      </c>
      <c r="U494" s="312">
        <v>127215</v>
      </c>
      <c r="V494" s="312">
        <v>210000</v>
      </c>
      <c r="W494" s="312">
        <v>239870</v>
      </c>
      <c r="X494" s="312">
        <v>139870</v>
      </c>
      <c r="Y494" s="312">
        <v>100000</v>
      </c>
      <c r="Z494" s="232"/>
    </row>
    <row r="495" spans="2:26" s="218" customFormat="1" ht="12.75" customHeight="1">
      <c r="B495" s="234"/>
      <c r="C495" s="235"/>
      <c r="D495" s="235"/>
      <c r="E495" s="236"/>
      <c r="F495" s="237" t="s">
        <v>5</v>
      </c>
      <c r="G495" s="338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2"/>
    </row>
    <row r="496" spans="2:26" s="233" customFormat="1" ht="46.5" customHeight="1">
      <c r="B496" s="219" t="s">
        <v>328</v>
      </c>
      <c r="C496" s="220" t="s">
        <v>326</v>
      </c>
      <c r="D496" s="220" t="s">
        <v>198</v>
      </c>
      <c r="E496" s="221" t="s">
        <v>195</v>
      </c>
      <c r="F496" s="238" t="s">
        <v>329</v>
      </c>
      <c r="G496" s="346"/>
      <c r="H496" s="322">
        <v>38889.9</v>
      </c>
      <c r="I496" s="322">
        <v>38889.9</v>
      </c>
      <c r="J496" s="318">
        <v>0</v>
      </c>
      <c r="K496" s="318">
        <v>146250</v>
      </c>
      <c r="L496" s="318">
        <v>46250</v>
      </c>
      <c r="M496" s="318">
        <v>100000</v>
      </c>
      <c r="N496" s="312">
        <v>150925</v>
      </c>
      <c r="O496" s="312">
        <v>50925</v>
      </c>
      <c r="P496" s="312">
        <v>100000</v>
      </c>
      <c r="Q496" s="312">
        <f>SUM(N496-K496)</f>
        <v>4675</v>
      </c>
      <c r="R496" s="312">
        <f>SUM(O496-L496)</f>
        <v>4675</v>
      </c>
      <c r="S496" s="312">
        <f>SUM(P496-M496)</f>
        <v>0</v>
      </c>
      <c r="T496" s="312">
        <v>337215</v>
      </c>
      <c r="U496" s="312">
        <v>127215</v>
      </c>
      <c r="V496" s="312">
        <v>210000</v>
      </c>
      <c r="W496" s="312">
        <v>152300</v>
      </c>
      <c r="X496" s="312">
        <v>62300</v>
      </c>
      <c r="Y496" s="312">
        <v>100000</v>
      </c>
      <c r="Z496" s="232"/>
    </row>
    <row r="497" spans="2:26" s="218" customFormat="1" ht="12.75" customHeight="1">
      <c r="B497" s="234"/>
      <c r="C497" s="235"/>
      <c r="D497" s="235"/>
      <c r="E497" s="236"/>
      <c r="F497" s="237" t="s">
        <v>200</v>
      </c>
      <c r="G497" s="338"/>
      <c r="H497" s="231"/>
      <c r="I497" s="231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2"/>
    </row>
    <row r="498" spans="2:26" s="218" customFormat="1" ht="12.75" customHeight="1">
      <c r="B498" s="224" t="s">
        <v>330</v>
      </c>
      <c r="C498" s="225" t="s">
        <v>326</v>
      </c>
      <c r="D498" s="225" t="s">
        <v>198</v>
      </c>
      <c r="E498" s="225" t="s">
        <v>198</v>
      </c>
      <c r="F498" s="237" t="s">
        <v>331</v>
      </c>
      <c r="G498" s="347"/>
      <c r="H498" s="248">
        <f>SUM(I498,J498)</f>
        <v>38490</v>
      </c>
      <c r="I498" s="248">
        <v>38490</v>
      </c>
      <c r="J498" s="231">
        <v>0</v>
      </c>
      <c r="K498" s="231">
        <v>145750</v>
      </c>
      <c r="L498" s="231">
        <v>45750</v>
      </c>
      <c r="M498" s="231">
        <v>100000</v>
      </c>
      <c r="N498" s="231">
        <v>150925</v>
      </c>
      <c r="O498" s="231">
        <v>50925</v>
      </c>
      <c r="P498" s="231">
        <v>100000</v>
      </c>
      <c r="Q498" s="231">
        <f>SUM(N498-K498)</f>
        <v>5175</v>
      </c>
      <c r="R498" s="231">
        <f>SUM(O498-L498)</f>
        <v>5175</v>
      </c>
      <c r="S498" s="231">
        <f>SUM(P498-M498)</f>
        <v>0</v>
      </c>
      <c r="T498" s="231">
        <v>156700</v>
      </c>
      <c r="U498" s="231">
        <v>56700</v>
      </c>
      <c r="V498" s="231">
        <v>100000</v>
      </c>
      <c r="W498" s="231">
        <v>151600</v>
      </c>
      <c r="X498" s="231">
        <v>61600</v>
      </c>
      <c r="Y498" s="231">
        <v>90000</v>
      </c>
      <c r="Z498" s="232"/>
    </row>
    <row r="499" spans="2:26" s="218" customFormat="1" ht="12.75" customHeight="1">
      <c r="B499" s="234"/>
      <c r="C499" s="235"/>
      <c r="D499" s="235"/>
      <c r="E499" s="236"/>
      <c r="F499" s="237" t="s">
        <v>5</v>
      </c>
      <c r="G499" s="338"/>
      <c r="H499" s="231"/>
      <c r="I499" s="231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2"/>
    </row>
    <row r="500" spans="2:26" s="233" customFormat="1" ht="46.5" customHeight="1">
      <c r="B500" s="219"/>
      <c r="C500" s="220"/>
      <c r="D500" s="220"/>
      <c r="E500" s="221"/>
      <c r="F500" s="238" t="s">
        <v>699</v>
      </c>
      <c r="G500" s="344"/>
      <c r="H500" s="248">
        <f>SUM(I500,J500)</f>
        <v>38490</v>
      </c>
      <c r="I500" s="248">
        <v>38490</v>
      </c>
      <c r="J500" s="242">
        <v>0</v>
      </c>
      <c r="K500" s="231">
        <v>145750</v>
      </c>
      <c r="L500" s="231">
        <v>45750</v>
      </c>
      <c r="M500" s="231">
        <v>100000</v>
      </c>
      <c r="N500" s="231">
        <v>150325</v>
      </c>
      <c r="O500" s="231">
        <v>50325</v>
      </c>
      <c r="P500" s="231">
        <v>100000</v>
      </c>
      <c r="Q500" s="231">
        <f aca="true" t="shared" si="36" ref="Q500:S504">SUM(N500-K500)</f>
        <v>4575</v>
      </c>
      <c r="R500" s="231">
        <f t="shared" si="36"/>
        <v>4575</v>
      </c>
      <c r="S500" s="231">
        <f t="shared" si="36"/>
        <v>0</v>
      </c>
      <c r="T500" s="231">
        <v>156000</v>
      </c>
      <c r="U500" s="231">
        <v>56000</v>
      </c>
      <c r="V500" s="231">
        <v>100000</v>
      </c>
      <c r="W500" s="231">
        <v>151600</v>
      </c>
      <c r="X500" s="231">
        <v>61600</v>
      </c>
      <c r="Y500" s="231">
        <v>90000</v>
      </c>
      <c r="Z500" s="232"/>
    </row>
    <row r="501" spans="2:26" s="218" customFormat="1" ht="12.75" customHeight="1">
      <c r="B501" s="234"/>
      <c r="C501" s="235"/>
      <c r="D501" s="235"/>
      <c r="E501" s="236"/>
      <c r="F501" s="237" t="s">
        <v>419</v>
      </c>
      <c r="G501" s="336" t="s">
        <v>420</v>
      </c>
      <c r="H501" s="319">
        <v>0</v>
      </c>
      <c r="I501" s="319">
        <v>0</v>
      </c>
      <c r="J501" s="319">
        <v>0</v>
      </c>
      <c r="K501" s="319">
        <v>0</v>
      </c>
      <c r="L501" s="319">
        <v>0</v>
      </c>
      <c r="M501" s="319">
        <v>0</v>
      </c>
      <c r="N501" s="320">
        <v>0</v>
      </c>
      <c r="O501" s="243">
        <v>0</v>
      </c>
      <c r="P501" s="243">
        <v>0</v>
      </c>
      <c r="Q501" s="231">
        <f t="shared" si="36"/>
        <v>0</v>
      </c>
      <c r="R501" s="231">
        <f t="shared" si="36"/>
        <v>0</v>
      </c>
      <c r="S501" s="231">
        <f t="shared" si="36"/>
        <v>0</v>
      </c>
      <c r="T501" s="231">
        <v>0</v>
      </c>
      <c r="U501" s="231">
        <v>0</v>
      </c>
      <c r="V501" s="231">
        <v>0</v>
      </c>
      <c r="W501" s="231">
        <v>0</v>
      </c>
      <c r="X501" s="231">
        <v>0</v>
      </c>
      <c r="Y501" s="231">
        <v>0</v>
      </c>
      <c r="Z501" s="232"/>
    </row>
    <row r="502" spans="2:26" s="218" customFormat="1" ht="12.75" customHeight="1">
      <c r="B502" s="234"/>
      <c r="C502" s="235"/>
      <c r="D502" s="235"/>
      <c r="E502" s="236"/>
      <c r="F502" s="237" t="s">
        <v>440</v>
      </c>
      <c r="G502" s="336" t="s">
        <v>441</v>
      </c>
      <c r="H502" s="319">
        <v>0</v>
      </c>
      <c r="I502" s="319">
        <v>0</v>
      </c>
      <c r="J502" s="319">
        <v>0</v>
      </c>
      <c r="K502" s="319">
        <v>0</v>
      </c>
      <c r="L502" s="319">
        <v>0</v>
      </c>
      <c r="M502" s="319">
        <v>0</v>
      </c>
      <c r="N502" s="320">
        <v>0</v>
      </c>
      <c r="O502" s="243">
        <v>0</v>
      </c>
      <c r="P502" s="243">
        <v>0</v>
      </c>
      <c r="Q502" s="231">
        <f t="shared" si="36"/>
        <v>0</v>
      </c>
      <c r="R502" s="231">
        <f t="shared" si="36"/>
        <v>0</v>
      </c>
      <c r="S502" s="231">
        <f t="shared" si="36"/>
        <v>0</v>
      </c>
      <c r="T502" s="231">
        <v>0</v>
      </c>
      <c r="U502" s="231">
        <v>0</v>
      </c>
      <c r="V502" s="231">
        <v>0</v>
      </c>
      <c r="W502" s="231">
        <v>0</v>
      </c>
      <c r="X502" s="231">
        <v>0</v>
      </c>
      <c r="Y502" s="231">
        <v>0</v>
      </c>
      <c r="Z502" s="232"/>
    </row>
    <row r="503" spans="2:26" s="218" customFormat="1" ht="12.75" customHeight="1">
      <c r="B503" s="234"/>
      <c r="C503" s="235"/>
      <c r="D503" s="235"/>
      <c r="E503" s="236"/>
      <c r="F503" s="237" t="s">
        <v>454</v>
      </c>
      <c r="G503" s="336" t="s">
        <v>455</v>
      </c>
      <c r="H503" s="327">
        <f>SUM(I503,J503)</f>
        <v>38490</v>
      </c>
      <c r="I503" s="327">
        <v>38490</v>
      </c>
      <c r="J503" s="319">
        <v>0</v>
      </c>
      <c r="K503" s="320">
        <v>45750</v>
      </c>
      <c r="L503" s="320">
        <v>45750</v>
      </c>
      <c r="M503" s="320">
        <v>0</v>
      </c>
      <c r="N503" s="308">
        <v>50325</v>
      </c>
      <c r="O503" s="231">
        <v>50325</v>
      </c>
      <c r="P503" s="243">
        <v>0</v>
      </c>
      <c r="Q503" s="231">
        <f t="shared" si="36"/>
        <v>4575</v>
      </c>
      <c r="R503" s="231">
        <f t="shared" si="36"/>
        <v>4575</v>
      </c>
      <c r="S503" s="231">
        <f t="shared" si="36"/>
        <v>0</v>
      </c>
      <c r="T503" s="231">
        <v>56000</v>
      </c>
      <c r="U503" s="231">
        <v>56000</v>
      </c>
      <c r="V503" s="231">
        <v>0</v>
      </c>
      <c r="W503" s="231">
        <v>61600</v>
      </c>
      <c r="X503" s="231">
        <v>61600</v>
      </c>
      <c r="Y503" s="231">
        <v>0</v>
      </c>
      <c r="Z503" s="232"/>
    </row>
    <row r="504" spans="2:26" s="218" customFormat="1" ht="12.75" customHeight="1">
      <c r="B504" s="234"/>
      <c r="C504" s="235"/>
      <c r="D504" s="235"/>
      <c r="E504" s="236"/>
      <c r="F504" s="246" t="s">
        <v>520</v>
      </c>
      <c r="G504" s="337" t="s">
        <v>519</v>
      </c>
      <c r="H504" s="251"/>
      <c r="I504" s="251"/>
      <c r="J504" s="242"/>
      <c r="K504" s="243">
        <v>100000</v>
      </c>
      <c r="L504" s="243">
        <v>0</v>
      </c>
      <c r="M504" s="243">
        <v>100000</v>
      </c>
      <c r="N504" s="231">
        <v>100000</v>
      </c>
      <c r="O504" s="231">
        <v>0</v>
      </c>
      <c r="P504" s="231">
        <v>100000</v>
      </c>
      <c r="Q504" s="231">
        <f t="shared" si="36"/>
        <v>0</v>
      </c>
      <c r="R504" s="231">
        <f t="shared" si="36"/>
        <v>0</v>
      </c>
      <c r="S504" s="231">
        <f t="shared" si="36"/>
        <v>0</v>
      </c>
      <c r="T504" s="231">
        <v>100000</v>
      </c>
      <c r="U504" s="231">
        <v>0</v>
      </c>
      <c r="V504" s="231">
        <v>100000</v>
      </c>
      <c r="W504" s="231">
        <v>40000</v>
      </c>
      <c r="X504" s="231">
        <v>0</v>
      </c>
      <c r="Y504" s="231">
        <v>40000</v>
      </c>
      <c r="Z504" s="232"/>
    </row>
    <row r="505" spans="2:26" s="218" customFormat="1" ht="12.75" customHeight="1">
      <c r="B505" s="234"/>
      <c r="C505" s="235"/>
      <c r="D505" s="235"/>
      <c r="E505" s="236"/>
      <c r="F505" s="246" t="s">
        <v>528</v>
      </c>
      <c r="G505" s="336">
        <v>5122</v>
      </c>
      <c r="H505" s="251"/>
      <c r="I505" s="251"/>
      <c r="J505" s="242"/>
      <c r="K505" s="243"/>
      <c r="L505" s="243"/>
      <c r="M505" s="243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>
        <v>50000</v>
      </c>
      <c r="X505" s="231">
        <v>0</v>
      </c>
      <c r="Y505" s="231">
        <v>50000</v>
      </c>
      <c r="Z505" s="232"/>
    </row>
    <row r="506" spans="2:26" s="233" customFormat="1" ht="46.5" customHeight="1">
      <c r="B506" s="219"/>
      <c r="C506" s="220"/>
      <c r="D506" s="220"/>
      <c r="E506" s="221"/>
      <c r="F506" s="238" t="s">
        <v>700</v>
      </c>
      <c r="G506" s="344"/>
      <c r="H506" s="242"/>
      <c r="I506" s="242"/>
      <c r="J506" s="242"/>
      <c r="K506" s="242"/>
      <c r="L506" s="242"/>
      <c r="M506" s="242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2"/>
    </row>
    <row r="507" spans="2:26" s="218" customFormat="1" ht="12.75" customHeight="1">
      <c r="B507" s="234"/>
      <c r="C507" s="235"/>
      <c r="D507" s="235"/>
      <c r="E507" s="236"/>
      <c r="F507" s="237" t="s">
        <v>440</v>
      </c>
      <c r="G507" s="336" t="s">
        <v>441</v>
      </c>
      <c r="H507" s="240"/>
      <c r="I507" s="240"/>
      <c r="J507" s="240"/>
      <c r="K507" s="240"/>
      <c r="L507" s="240"/>
      <c r="M507" s="240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2"/>
    </row>
    <row r="508" spans="2:26" s="218" customFormat="1" ht="12.75" customHeight="1">
      <c r="B508" s="234"/>
      <c r="C508" s="235"/>
      <c r="D508" s="235"/>
      <c r="E508" s="236"/>
      <c r="F508" s="237" t="s">
        <v>530</v>
      </c>
      <c r="G508" s="336" t="s">
        <v>531</v>
      </c>
      <c r="H508" s="240"/>
      <c r="I508" s="240"/>
      <c r="J508" s="240"/>
      <c r="K508" s="240"/>
      <c r="L508" s="240"/>
      <c r="M508" s="240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2"/>
    </row>
    <row r="509" spans="2:26" s="233" customFormat="1" ht="46.5" customHeight="1">
      <c r="B509" s="219"/>
      <c r="C509" s="220"/>
      <c r="D509" s="220"/>
      <c r="E509" s="221"/>
      <c r="F509" s="238" t="s">
        <v>701</v>
      </c>
      <c r="G509" s="344"/>
      <c r="H509" s="242"/>
      <c r="I509" s="242"/>
      <c r="J509" s="242"/>
      <c r="K509" s="242"/>
      <c r="L509" s="242"/>
      <c r="M509" s="242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2"/>
    </row>
    <row r="510" spans="2:26" s="218" customFormat="1" ht="12.75" customHeight="1">
      <c r="B510" s="234"/>
      <c r="C510" s="235"/>
      <c r="D510" s="235"/>
      <c r="E510" s="236"/>
      <c r="F510" s="237" t="s">
        <v>454</v>
      </c>
      <c r="G510" s="336" t="s">
        <v>455</v>
      </c>
      <c r="H510" s="240"/>
      <c r="I510" s="240"/>
      <c r="J510" s="240"/>
      <c r="K510" s="240"/>
      <c r="L510" s="240"/>
      <c r="M510" s="240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2"/>
    </row>
    <row r="511" spans="2:26" s="218" customFormat="1" ht="12.75" customHeight="1">
      <c r="B511" s="224" t="s">
        <v>332</v>
      </c>
      <c r="C511" s="225" t="s">
        <v>326</v>
      </c>
      <c r="D511" s="225" t="s">
        <v>198</v>
      </c>
      <c r="E511" s="225" t="s">
        <v>222</v>
      </c>
      <c r="F511" s="237" t="s">
        <v>333</v>
      </c>
      <c r="G511" s="338"/>
      <c r="H511" s="248">
        <f>SUM(I511,J511)</f>
        <v>399.9</v>
      </c>
      <c r="I511" s="248">
        <v>399.9</v>
      </c>
      <c r="J511" s="319">
        <v>0</v>
      </c>
      <c r="K511" s="308">
        <v>500</v>
      </c>
      <c r="L511" s="231">
        <v>500</v>
      </c>
      <c r="M511" s="231">
        <v>0</v>
      </c>
      <c r="N511" s="231">
        <v>600</v>
      </c>
      <c r="O511" s="231">
        <v>600</v>
      </c>
      <c r="P511" s="231">
        <v>0</v>
      </c>
      <c r="Q511" s="231">
        <f>SUM(N511-K511)</f>
        <v>100</v>
      </c>
      <c r="R511" s="231">
        <f>SUM(O511-L511)</f>
        <v>100</v>
      </c>
      <c r="S511" s="231">
        <f>SUM(P511-M511)</f>
        <v>0</v>
      </c>
      <c r="T511" s="231">
        <v>700</v>
      </c>
      <c r="U511" s="231">
        <v>700</v>
      </c>
      <c r="V511" s="231">
        <v>0</v>
      </c>
      <c r="W511" s="231">
        <v>700</v>
      </c>
      <c r="X511" s="231">
        <v>700</v>
      </c>
      <c r="Y511" s="231">
        <v>0</v>
      </c>
      <c r="Z511" s="232"/>
    </row>
    <row r="512" spans="2:26" s="218" customFormat="1" ht="12.75" customHeight="1">
      <c r="B512" s="234"/>
      <c r="C512" s="235"/>
      <c r="D512" s="235"/>
      <c r="E512" s="236"/>
      <c r="F512" s="237" t="s">
        <v>5</v>
      </c>
      <c r="G512" s="338"/>
      <c r="H512" s="231"/>
      <c r="I512" s="231"/>
      <c r="J512" s="308"/>
      <c r="K512" s="308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2"/>
    </row>
    <row r="513" spans="2:26" s="218" customFormat="1" ht="12.75" customHeight="1">
      <c r="B513" s="234"/>
      <c r="C513" s="235"/>
      <c r="D513" s="235"/>
      <c r="E513" s="236"/>
      <c r="F513" s="237" t="s">
        <v>440</v>
      </c>
      <c r="G513" s="336" t="s">
        <v>441</v>
      </c>
      <c r="H513" s="248">
        <f>SUM(I513,J513)</f>
        <v>399.9</v>
      </c>
      <c r="I513" s="248">
        <v>399.9</v>
      </c>
      <c r="J513" s="319">
        <v>0</v>
      </c>
      <c r="K513" s="308">
        <v>500</v>
      </c>
      <c r="L513" s="231">
        <v>500</v>
      </c>
      <c r="M513" s="231">
        <v>0</v>
      </c>
      <c r="N513" s="231">
        <v>600</v>
      </c>
      <c r="O513" s="231">
        <v>600</v>
      </c>
      <c r="P513" s="231">
        <v>0</v>
      </c>
      <c r="Q513" s="231">
        <f>SUM(N513-K513)</f>
        <v>100</v>
      </c>
      <c r="R513" s="231">
        <f>SUM(O513-L513)</f>
        <v>100</v>
      </c>
      <c r="S513" s="231">
        <f>SUM(P513-M513)</f>
        <v>0</v>
      </c>
      <c r="T513" s="231">
        <v>700</v>
      </c>
      <c r="U513" s="231">
        <v>700</v>
      </c>
      <c r="V513" s="231">
        <v>0</v>
      </c>
      <c r="W513" s="231">
        <v>700</v>
      </c>
      <c r="X513" s="231">
        <v>700</v>
      </c>
      <c r="Y513" s="231">
        <v>0</v>
      </c>
      <c r="Z513" s="232"/>
    </row>
    <row r="514" spans="2:26" s="233" customFormat="1" ht="33" customHeight="1">
      <c r="B514" s="219"/>
      <c r="C514" s="220"/>
      <c r="D514" s="220"/>
      <c r="E514" s="221"/>
      <c r="F514" s="238" t="s">
        <v>702</v>
      </c>
      <c r="G514" s="344"/>
      <c r="H514" s="242"/>
      <c r="I514" s="242"/>
      <c r="J514" s="242"/>
      <c r="K514" s="242"/>
      <c r="L514" s="242"/>
      <c r="M514" s="242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2"/>
    </row>
    <row r="515" spans="2:26" s="218" customFormat="1" ht="12.75" customHeight="1">
      <c r="B515" s="234"/>
      <c r="C515" s="235"/>
      <c r="D515" s="235"/>
      <c r="E515" s="236"/>
      <c r="F515" s="237" t="s">
        <v>454</v>
      </c>
      <c r="G515" s="336" t="s">
        <v>455</v>
      </c>
      <c r="H515" s="240"/>
      <c r="I515" s="240"/>
      <c r="J515" s="240"/>
      <c r="K515" s="240"/>
      <c r="L515" s="240"/>
      <c r="M515" s="240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2"/>
    </row>
    <row r="516" spans="2:26" s="233" customFormat="1" ht="36" customHeight="1">
      <c r="B516" s="219" t="s">
        <v>334</v>
      </c>
      <c r="C516" s="220" t="s">
        <v>326</v>
      </c>
      <c r="D516" s="220" t="s">
        <v>222</v>
      </c>
      <c r="E516" s="221" t="s">
        <v>195</v>
      </c>
      <c r="F516" s="238" t="s">
        <v>335</v>
      </c>
      <c r="G516" s="344"/>
      <c r="H516" s="242"/>
      <c r="I516" s="242"/>
      <c r="J516" s="242"/>
      <c r="K516" s="242"/>
      <c r="L516" s="242"/>
      <c r="M516" s="242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2"/>
    </row>
    <row r="517" spans="2:26" s="218" customFormat="1" ht="12.75" customHeight="1">
      <c r="B517" s="234"/>
      <c r="C517" s="235"/>
      <c r="D517" s="235"/>
      <c r="E517" s="236"/>
      <c r="F517" s="237" t="s">
        <v>200</v>
      </c>
      <c r="G517" s="338"/>
      <c r="H517" s="231"/>
      <c r="I517" s="231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2"/>
    </row>
    <row r="518" spans="2:26" s="218" customFormat="1" ht="12.75" customHeight="1">
      <c r="B518" s="224" t="s">
        <v>336</v>
      </c>
      <c r="C518" s="225" t="s">
        <v>326</v>
      </c>
      <c r="D518" s="225" t="s">
        <v>222</v>
      </c>
      <c r="E518" s="225" t="s">
        <v>198</v>
      </c>
      <c r="F518" s="237" t="s">
        <v>337</v>
      </c>
      <c r="G518" s="338"/>
      <c r="H518" s="231"/>
      <c r="I518" s="231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2"/>
    </row>
    <row r="519" spans="2:26" s="218" customFormat="1" ht="12.75" customHeight="1">
      <c r="B519" s="234"/>
      <c r="C519" s="235"/>
      <c r="D519" s="235"/>
      <c r="E519" s="236"/>
      <c r="F519" s="237" t="s">
        <v>5</v>
      </c>
      <c r="G519" s="338"/>
      <c r="H519" s="231"/>
      <c r="I519" s="231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2"/>
    </row>
    <row r="520" spans="2:26" s="233" customFormat="1" ht="29.25" customHeight="1">
      <c r="B520" s="219"/>
      <c r="C520" s="220"/>
      <c r="D520" s="220"/>
      <c r="E520" s="221"/>
      <c r="F520" s="238" t="s">
        <v>702</v>
      </c>
      <c r="G520" s="344"/>
      <c r="H520" s="242"/>
      <c r="I520" s="242"/>
      <c r="J520" s="242"/>
      <c r="K520" s="242"/>
      <c r="L520" s="242"/>
      <c r="M520" s="242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2"/>
    </row>
    <row r="521" spans="2:26" s="218" customFormat="1" ht="12.75" customHeight="1">
      <c r="B521" s="234"/>
      <c r="C521" s="235"/>
      <c r="D521" s="235"/>
      <c r="E521" s="236"/>
      <c r="F521" s="237" t="s">
        <v>454</v>
      </c>
      <c r="G521" s="336" t="s">
        <v>455</v>
      </c>
      <c r="H521" s="240"/>
      <c r="I521" s="240"/>
      <c r="J521" s="240"/>
      <c r="K521" s="240"/>
      <c r="L521" s="240"/>
      <c r="M521" s="240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2"/>
    </row>
    <row r="522" spans="2:26" s="218" customFormat="1" ht="12.75" customHeight="1">
      <c r="B522" s="224" t="s">
        <v>338</v>
      </c>
      <c r="C522" s="225" t="s">
        <v>326</v>
      </c>
      <c r="D522" s="225" t="s">
        <v>222</v>
      </c>
      <c r="E522" s="225" t="s">
        <v>222</v>
      </c>
      <c r="F522" s="237" t="s">
        <v>339</v>
      </c>
      <c r="G522" s="338"/>
      <c r="H522" s="231"/>
      <c r="I522" s="231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2"/>
    </row>
    <row r="523" spans="2:26" s="218" customFormat="1" ht="12.75" customHeight="1">
      <c r="B523" s="234"/>
      <c r="C523" s="235"/>
      <c r="D523" s="235"/>
      <c r="E523" s="236"/>
      <c r="F523" s="237" t="s">
        <v>5</v>
      </c>
      <c r="G523" s="338"/>
      <c r="H523" s="231"/>
      <c r="I523" s="231"/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2"/>
    </row>
    <row r="524" spans="2:26" s="233" customFormat="1" ht="46.5" customHeight="1">
      <c r="B524" s="219"/>
      <c r="C524" s="220"/>
      <c r="D524" s="220"/>
      <c r="E524" s="221"/>
      <c r="F524" s="238" t="s">
        <v>702</v>
      </c>
      <c r="G524" s="344"/>
      <c r="H524" s="242"/>
      <c r="I524" s="242"/>
      <c r="J524" s="242"/>
      <c r="K524" s="242"/>
      <c r="L524" s="242"/>
      <c r="M524" s="242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2"/>
    </row>
    <row r="525" spans="2:26" s="218" customFormat="1" ht="12.75" customHeight="1">
      <c r="B525" s="234"/>
      <c r="C525" s="235"/>
      <c r="D525" s="235"/>
      <c r="E525" s="236"/>
      <c r="F525" s="237" t="s">
        <v>454</v>
      </c>
      <c r="G525" s="336" t="s">
        <v>455</v>
      </c>
      <c r="H525" s="240"/>
      <c r="I525" s="240"/>
      <c r="J525" s="240"/>
      <c r="K525" s="240"/>
      <c r="L525" s="240"/>
      <c r="M525" s="240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2"/>
    </row>
    <row r="526" spans="2:26" s="233" customFormat="1" ht="46.5" customHeight="1">
      <c r="B526" s="219" t="s">
        <v>340</v>
      </c>
      <c r="C526" s="220" t="s">
        <v>326</v>
      </c>
      <c r="D526" s="220" t="s">
        <v>211</v>
      </c>
      <c r="E526" s="221" t="s">
        <v>195</v>
      </c>
      <c r="F526" s="238" t="s">
        <v>341</v>
      </c>
      <c r="G526" s="344"/>
      <c r="H526" s="325">
        <f>SUM(I526,J526)</f>
        <v>44743.4</v>
      </c>
      <c r="I526" s="325">
        <v>44743.4</v>
      </c>
      <c r="J526" s="317">
        <v>0</v>
      </c>
      <c r="K526" s="318">
        <v>172000</v>
      </c>
      <c r="L526" s="318">
        <v>52000</v>
      </c>
      <c r="M526" s="318">
        <v>120000</v>
      </c>
      <c r="N526" s="312">
        <v>184075</v>
      </c>
      <c r="O526" s="312">
        <v>64075</v>
      </c>
      <c r="P526" s="312">
        <v>120000</v>
      </c>
      <c r="Q526" s="312">
        <f>SUM(N526-K526)</f>
        <v>12075</v>
      </c>
      <c r="R526" s="312">
        <f>SUM(O526-L526)</f>
        <v>12075</v>
      </c>
      <c r="S526" s="312">
        <f>SUM(P526-M526)</f>
        <v>0</v>
      </c>
      <c r="T526" s="312">
        <v>180515</v>
      </c>
      <c r="U526" s="312">
        <v>70515</v>
      </c>
      <c r="V526" s="312">
        <v>110000</v>
      </c>
      <c r="W526" s="312">
        <v>87570</v>
      </c>
      <c r="X526" s="312">
        <v>77570</v>
      </c>
      <c r="Y526" s="312">
        <v>10000</v>
      </c>
      <c r="Z526" s="232"/>
    </row>
    <row r="527" spans="2:26" s="218" customFormat="1" ht="12.75" customHeight="1">
      <c r="B527" s="234"/>
      <c r="C527" s="235"/>
      <c r="D527" s="235"/>
      <c r="E527" s="236"/>
      <c r="F527" s="237" t="s">
        <v>200</v>
      </c>
      <c r="G527" s="338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2"/>
    </row>
    <row r="528" spans="2:26" s="218" customFormat="1" ht="12.75" customHeight="1">
      <c r="B528" s="224" t="s">
        <v>342</v>
      </c>
      <c r="C528" s="225" t="s">
        <v>326</v>
      </c>
      <c r="D528" s="225" t="s">
        <v>211</v>
      </c>
      <c r="E528" s="225" t="s">
        <v>198</v>
      </c>
      <c r="F528" s="237" t="s">
        <v>343</v>
      </c>
      <c r="G528" s="338"/>
      <c r="H528" s="248">
        <f>SUM(I528,J528)</f>
        <v>44743.4</v>
      </c>
      <c r="I528" s="327">
        <v>44743.4</v>
      </c>
      <c r="J528" s="320">
        <v>0</v>
      </c>
      <c r="K528" s="319">
        <v>172000</v>
      </c>
      <c r="L528" s="319">
        <v>52000</v>
      </c>
      <c r="M528" s="319">
        <v>120000</v>
      </c>
      <c r="N528" s="308">
        <v>184075</v>
      </c>
      <c r="O528" s="308">
        <v>64075</v>
      </c>
      <c r="P528" s="308">
        <v>120000</v>
      </c>
      <c r="Q528" s="308">
        <f>SUM(N528-K528)</f>
        <v>12075</v>
      </c>
      <c r="R528" s="308">
        <f>SUM(O528-L528)</f>
        <v>12075</v>
      </c>
      <c r="S528" s="308">
        <f>SUM(P528-M528)</f>
        <v>0</v>
      </c>
      <c r="T528" s="308">
        <v>180515</v>
      </c>
      <c r="U528" s="308">
        <v>70515</v>
      </c>
      <c r="V528" s="231">
        <v>110000</v>
      </c>
      <c r="W528" s="231">
        <v>87570</v>
      </c>
      <c r="X528" s="231">
        <v>77570</v>
      </c>
      <c r="Y528" s="231">
        <v>10000</v>
      </c>
      <c r="Z528" s="232"/>
    </row>
    <row r="529" spans="2:26" s="218" customFormat="1" ht="12.75" customHeight="1">
      <c r="B529" s="234"/>
      <c r="C529" s="235"/>
      <c r="D529" s="235"/>
      <c r="E529" s="236"/>
      <c r="F529" s="237" t="s">
        <v>5</v>
      </c>
      <c r="G529" s="338"/>
      <c r="H529" s="231"/>
      <c r="I529" s="308"/>
      <c r="J529" s="308"/>
      <c r="K529" s="308"/>
      <c r="L529" s="308"/>
      <c r="M529" s="308"/>
      <c r="N529" s="308"/>
      <c r="O529" s="308"/>
      <c r="P529" s="308"/>
      <c r="Q529" s="308"/>
      <c r="R529" s="308"/>
      <c r="S529" s="308"/>
      <c r="T529" s="308"/>
      <c r="U529" s="308"/>
      <c r="V529" s="231"/>
      <c r="W529" s="231"/>
      <c r="X529" s="231"/>
      <c r="Y529" s="231"/>
      <c r="Z529" s="232"/>
    </row>
    <row r="530" spans="2:26" s="233" customFormat="1" ht="46.5" customHeight="1">
      <c r="B530" s="219"/>
      <c r="C530" s="220"/>
      <c r="D530" s="220"/>
      <c r="E530" s="221"/>
      <c r="F530" s="238" t="s">
        <v>703</v>
      </c>
      <c r="G530" s="344"/>
      <c r="H530" s="242"/>
      <c r="I530" s="242"/>
      <c r="J530" s="242"/>
      <c r="K530" s="242"/>
      <c r="L530" s="242"/>
      <c r="M530" s="242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2"/>
    </row>
    <row r="531" spans="2:26" s="218" customFormat="1" ht="12.75" customHeight="1">
      <c r="B531" s="234"/>
      <c r="C531" s="235"/>
      <c r="D531" s="235"/>
      <c r="E531" s="236"/>
      <c r="F531" s="237" t="s">
        <v>454</v>
      </c>
      <c r="G531" s="336" t="s">
        <v>455</v>
      </c>
      <c r="H531" s="248">
        <f>SUM(I531,J531)</f>
        <v>44743.4</v>
      </c>
      <c r="I531" s="248">
        <v>44743.4</v>
      </c>
      <c r="J531" s="320">
        <v>0</v>
      </c>
      <c r="K531" s="319">
        <v>52000</v>
      </c>
      <c r="L531" s="319">
        <v>52000</v>
      </c>
      <c r="M531" s="315">
        <v>0</v>
      </c>
      <c r="N531" s="308">
        <v>64075</v>
      </c>
      <c r="O531" s="308">
        <v>64075</v>
      </c>
      <c r="P531" s="308">
        <v>0</v>
      </c>
      <c r="Q531" s="308">
        <f aca="true" t="shared" si="37" ref="Q531:S532">SUM(N531-K531)</f>
        <v>12075</v>
      </c>
      <c r="R531" s="231">
        <f t="shared" si="37"/>
        <v>12075</v>
      </c>
      <c r="S531" s="231">
        <f t="shared" si="37"/>
        <v>0</v>
      </c>
      <c r="T531" s="231">
        <v>70515</v>
      </c>
      <c r="U531" s="231">
        <v>70515</v>
      </c>
      <c r="V531" s="231">
        <v>0</v>
      </c>
      <c r="W531" s="231">
        <v>77570</v>
      </c>
      <c r="X531" s="231">
        <v>77570</v>
      </c>
      <c r="Y531" s="231">
        <v>0</v>
      </c>
      <c r="Z531" s="232"/>
    </row>
    <row r="532" spans="2:26" s="218" customFormat="1" ht="12.75" customHeight="1">
      <c r="B532" s="234"/>
      <c r="C532" s="235"/>
      <c r="D532" s="235"/>
      <c r="E532" s="236"/>
      <c r="F532" s="246" t="s">
        <v>520</v>
      </c>
      <c r="G532" s="337" t="s">
        <v>519</v>
      </c>
      <c r="H532" s="251"/>
      <c r="I532" s="251"/>
      <c r="J532" s="320"/>
      <c r="K532" s="319">
        <v>120000</v>
      </c>
      <c r="L532" s="319">
        <v>0</v>
      </c>
      <c r="M532" s="319">
        <v>120000</v>
      </c>
      <c r="N532" s="319">
        <v>120000</v>
      </c>
      <c r="O532" s="319">
        <v>0</v>
      </c>
      <c r="P532" s="319">
        <v>120000</v>
      </c>
      <c r="Q532" s="308">
        <f t="shared" si="37"/>
        <v>0</v>
      </c>
      <c r="R532" s="231">
        <f t="shared" si="37"/>
        <v>0</v>
      </c>
      <c r="S532" s="231">
        <f t="shared" si="37"/>
        <v>0</v>
      </c>
      <c r="T532" s="231">
        <v>110000</v>
      </c>
      <c r="U532" s="231">
        <v>0</v>
      </c>
      <c r="V532" s="231">
        <v>110000</v>
      </c>
      <c r="W532" s="231">
        <v>10000</v>
      </c>
      <c r="X532" s="231">
        <v>0</v>
      </c>
      <c r="Y532" s="231">
        <v>10000</v>
      </c>
      <c r="Z532" s="232"/>
    </row>
    <row r="533" spans="2:26" s="233" customFormat="1" ht="46.5" customHeight="1">
      <c r="B533" s="219"/>
      <c r="C533" s="220"/>
      <c r="D533" s="220"/>
      <c r="E533" s="221"/>
      <c r="F533" s="238" t="s">
        <v>704</v>
      </c>
      <c r="G533" s="344"/>
      <c r="H533" s="242"/>
      <c r="I533" s="242"/>
      <c r="J533" s="242"/>
      <c r="K533" s="242"/>
      <c r="L533" s="242"/>
      <c r="M533" s="242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2"/>
    </row>
    <row r="534" spans="2:26" s="218" customFormat="1" ht="12.75" customHeight="1">
      <c r="B534" s="234"/>
      <c r="C534" s="235"/>
      <c r="D534" s="235"/>
      <c r="E534" s="236"/>
      <c r="F534" s="237" t="s">
        <v>530</v>
      </c>
      <c r="G534" s="336" t="s">
        <v>531</v>
      </c>
      <c r="H534" s="240"/>
      <c r="I534" s="240"/>
      <c r="J534" s="240"/>
      <c r="K534" s="240"/>
      <c r="L534" s="240"/>
      <c r="M534" s="240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2"/>
    </row>
    <row r="535" spans="2:26" s="233" customFormat="1" ht="61.5" customHeight="1">
      <c r="B535" s="219"/>
      <c r="C535" s="220"/>
      <c r="D535" s="220"/>
      <c r="E535" s="221"/>
      <c r="F535" s="238" t="s">
        <v>705</v>
      </c>
      <c r="G535" s="344"/>
      <c r="H535" s="242"/>
      <c r="I535" s="242"/>
      <c r="J535" s="242"/>
      <c r="K535" s="242"/>
      <c r="L535" s="242"/>
      <c r="M535" s="242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2"/>
    </row>
    <row r="536" spans="2:26" s="218" customFormat="1" ht="12.75" customHeight="1">
      <c r="B536" s="234"/>
      <c r="C536" s="235"/>
      <c r="D536" s="235"/>
      <c r="E536" s="236"/>
      <c r="F536" s="237" t="s">
        <v>454</v>
      </c>
      <c r="G536" s="336" t="s">
        <v>455</v>
      </c>
      <c r="H536" s="240"/>
      <c r="I536" s="240"/>
      <c r="J536" s="240"/>
      <c r="K536" s="240"/>
      <c r="L536" s="240"/>
      <c r="M536" s="240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2"/>
    </row>
    <row r="537" spans="2:26" s="233" customFormat="1" ht="59.25" customHeight="1">
      <c r="B537" s="219"/>
      <c r="C537" s="220"/>
      <c r="D537" s="220"/>
      <c r="E537" s="221"/>
      <c r="F537" s="238" t="s">
        <v>706</v>
      </c>
      <c r="G537" s="344"/>
      <c r="H537" s="242"/>
      <c r="I537" s="242"/>
      <c r="J537" s="242"/>
      <c r="K537" s="242"/>
      <c r="L537" s="242"/>
      <c r="M537" s="242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2"/>
    </row>
    <row r="538" spans="2:26" s="218" customFormat="1" ht="12.75" customHeight="1">
      <c r="B538" s="234"/>
      <c r="C538" s="235"/>
      <c r="D538" s="235"/>
      <c r="E538" s="236"/>
      <c r="F538" s="237" t="s">
        <v>454</v>
      </c>
      <c r="G538" s="336" t="s">
        <v>455</v>
      </c>
      <c r="H538" s="240"/>
      <c r="I538" s="240"/>
      <c r="J538" s="240"/>
      <c r="K538" s="240"/>
      <c r="L538" s="240"/>
      <c r="M538" s="240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2"/>
    </row>
    <row r="539" spans="2:26" s="233" customFormat="1" ht="46.5" customHeight="1">
      <c r="B539" s="219"/>
      <c r="C539" s="220"/>
      <c r="D539" s="220"/>
      <c r="E539" s="221"/>
      <c r="F539" s="238" t="s">
        <v>707</v>
      </c>
      <c r="G539" s="344"/>
      <c r="H539" s="242"/>
      <c r="I539" s="242"/>
      <c r="J539" s="242"/>
      <c r="K539" s="242"/>
      <c r="L539" s="242"/>
      <c r="M539" s="242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2"/>
    </row>
    <row r="540" spans="2:26" s="218" customFormat="1" ht="12.75" customHeight="1">
      <c r="B540" s="234"/>
      <c r="C540" s="235"/>
      <c r="D540" s="235"/>
      <c r="E540" s="236"/>
      <c r="F540" s="237" t="s">
        <v>520</v>
      </c>
      <c r="G540" s="336" t="s">
        <v>519</v>
      </c>
      <c r="H540" s="240"/>
      <c r="I540" s="240"/>
      <c r="J540" s="240"/>
      <c r="K540" s="240"/>
      <c r="L540" s="240"/>
      <c r="M540" s="240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2"/>
    </row>
    <row r="541" spans="2:26" s="218" customFormat="1" ht="12.75" customHeight="1">
      <c r="B541" s="234"/>
      <c r="C541" s="235"/>
      <c r="D541" s="235"/>
      <c r="E541" s="236"/>
      <c r="F541" s="237" t="s">
        <v>522</v>
      </c>
      <c r="G541" s="336" t="s">
        <v>521</v>
      </c>
      <c r="H541" s="240"/>
      <c r="I541" s="240"/>
      <c r="J541" s="240"/>
      <c r="K541" s="240"/>
      <c r="L541" s="240"/>
      <c r="M541" s="240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2"/>
    </row>
    <row r="542" spans="2:26" s="233" customFormat="1" ht="46.5" customHeight="1">
      <c r="B542" s="219"/>
      <c r="C542" s="220"/>
      <c r="D542" s="220"/>
      <c r="E542" s="221"/>
      <c r="F542" s="238" t="s">
        <v>708</v>
      </c>
      <c r="G542" s="344"/>
      <c r="H542" s="242"/>
      <c r="I542" s="242"/>
      <c r="J542" s="242"/>
      <c r="K542" s="242"/>
      <c r="L542" s="242"/>
      <c r="M542" s="242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2"/>
    </row>
    <row r="543" spans="2:26" s="218" customFormat="1" ht="12.75" customHeight="1">
      <c r="B543" s="234"/>
      <c r="C543" s="235"/>
      <c r="D543" s="235"/>
      <c r="E543" s="236"/>
      <c r="F543" s="237" t="s">
        <v>472</v>
      </c>
      <c r="G543" s="336" t="s">
        <v>473</v>
      </c>
      <c r="H543" s="240"/>
      <c r="I543" s="240"/>
      <c r="J543" s="240"/>
      <c r="K543" s="240"/>
      <c r="L543" s="240"/>
      <c r="M543" s="240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2"/>
    </row>
    <row r="544" spans="2:26" s="233" customFormat="1" ht="46.5" customHeight="1">
      <c r="B544" s="219" t="s">
        <v>344</v>
      </c>
      <c r="C544" s="220" t="s">
        <v>326</v>
      </c>
      <c r="D544" s="220" t="s">
        <v>215</v>
      </c>
      <c r="E544" s="221" t="s">
        <v>195</v>
      </c>
      <c r="F544" s="238" t="s">
        <v>345</v>
      </c>
      <c r="G544" s="344"/>
      <c r="H544" s="242"/>
      <c r="I544" s="242"/>
      <c r="J544" s="242"/>
      <c r="K544" s="242"/>
      <c r="L544" s="242"/>
      <c r="M544" s="242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2"/>
    </row>
    <row r="545" spans="2:26" s="218" customFormat="1" ht="12.75" customHeight="1">
      <c r="B545" s="234"/>
      <c r="C545" s="235"/>
      <c r="D545" s="235"/>
      <c r="E545" s="236"/>
      <c r="F545" s="237" t="s">
        <v>200</v>
      </c>
      <c r="G545" s="338"/>
      <c r="H545" s="231"/>
      <c r="I545" s="231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2"/>
    </row>
    <row r="546" spans="2:26" s="218" customFormat="1" ht="12.75" customHeight="1">
      <c r="B546" s="224" t="s">
        <v>346</v>
      </c>
      <c r="C546" s="225" t="s">
        <v>326</v>
      </c>
      <c r="D546" s="225" t="s">
        <v>215</v>
      </c>
      <c r="E546" s="225" t="s">
        <v>198</v>
      </c>
      <c r="F546" s="237" t="s">
        <v>345</v>
      </c>
      <c r="G546" s="338"/>
      <c r="H546" s="231"/>
      <c r="I546" s="231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2"/>
    </row>
    <row r="547" spans="2:26" s="218" customFormat="1" ht="12.75" customHeight="1">
      <c r="B547" s="234"/>
      <c r="C547" s="235"/>
      <c r="D547" s="235"/>
      <c r="E547" s="236"/>
      <c r="F547" s="237" t="s">
        <v>5</v>
      </c>
      <c r="G547" s="338"/>
      <c r="H547" s="231"/>
      <c r="I547" s="231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2"/>
    </row>
    <row r="548" spans="2:26" s="233" customFormat="1" ht="46.5" customHeight="1">
      <c r="B548" s="219"/>
      <c r="C548" s="220"/>
      <c r="D548" s="220"/>
      <c r="E548" s="221"/>
      <c r="F548" s="238" t="s">
        <v>709</v>
      </c>
      <c r="G548" s="344"/>
      <c r="H548" s="242"/>
      <c r="I548" s="242"/>
      <c r="J548" s="242"/>
      <c r="K548" s="242"/>
      <c r="L548" s="242"/>
      <c r="M548" s="242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2"/>
    </row>
    <row r="549" spans="2:26" s="218" customFormat="1" ht="12.75" customHeight="1">
      <c r="B549" s="234"/>
      <c r="C549" s="235"/>
      <c r="D549" s="235"/>
      <c r="E549" s="236"/>
      <c r="F549" s="237" t="s">
        <v>520</v>
      </c>
      <c r="G549" s="336" t="s">
        <v>519</v>
      </c>
      <c r="H549" s="240"/>
      <c r="I549" s="240"/>
      <c r="J549" s="240"/>
      <c r="K549" s="240"/>
      <c r="L549" s="240"/>
      <c r="M549" s="240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2"/>
    </row>
    <row r="550" spans="2:26" s="218" customFormat="1" ht="12.75" customHeight="1">
      <c r="B550" s="234"/>
      <c r="C550" s="235"/>
      <c r="D550" s="235"/>
      <c r="E550" s="236"/>
      <c r="F550" s="237" t="s">
        <v>522</v>
      </c>
      <c r="G550" s="336" t="s">
        <v>521</v>
      </c>
      <c r="H550" s="240"/>
      <c r="I550" s="240"/>
      <c r="J550" s="240"/>
      <c r="K550" s="240"/>
      <c r="L550" s="240"/>
      <c r="M550" s="240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2"/>
    </row>
    <row r="551" spans="2:26" s="233" customFormat="1" ht="46.5" customHeight="1">
      <c r="B551" s="219"/>
      <c r="C551" s="220"/>
      <c r="D551" s="220"/>
      <c r="E551" s="221"/>
      <c r="F551" s="238" t="s">
        <v>710</v>
      </c>
      <c r="G551" s="344"/>
      <c r="H551" s="242"/>
      <c r="I551" s="242"/>
      <c r="J551" s="242"/>
      <c r="K551" s="242"/>
      <c r="L551" s="242"/>
      <c r="M551" s="242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2"/>
    </row>
    <row r="552" spans="2:26" s="218" customFormat="1" ht="12.75" customHeight="1">
      <c r="B552" s="234"/>
      <c r="C552" s="235"/>
      <c r="D552" s="235"/>
      <c r="E552" s="236"/>
      <c r="F552" s="237" t="s">
        <v>419</v>
      </c>
      <c r="G552" s="336" t="s">
        <v>420</v>
      </c>
      <c r="H552" s="240"/>
      <c r="I552" s="240"/>
      <c r="J552" s="240"/>
      <c r="K552" s="240"/>
      <c r="L552" s="240"/>
      <c r="M552" s="240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2"/>
    </row>
    <row r="553" spans="2:26" s="233" customFormat="1" ht="69" customHeight="1">
      <c r="B553" s="219"/>
      <c r="C553" s="220"/>
      <c r="D553" s="220"/>
      <c r="E553" s="221"/>
      <c r="F553" s="238" t="s">
        <v>711</v>
      </c>
      <c r="G553" s="344"/>
      <c r="H553" s="242"/>
      <c r="I553" s="242"/>
      <c r="J553" s="242"/>
      <c r="K553" s="242"/>
      <c r="L553" s="242"/>
      <c r="M553" s="242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2"/>
    </row>
    <row r="554" spans="2:26" s="218" customFormat="1" ht="12.75" customHeight="1">
      <c r="B554" s="234"/>
      <c r="C554" s="235"/>
      <c r="D554" s="235"/>
      <c r="E554" s="236"/>
      <c r="F554" s="237" t="s">
        <v>466</v>
      </c>
      <c r="G554" s="336" t="s">
        <v>467</v>
      </c>
      <c r="H554" s="240"/>
      <c r="I554" s="240"/>
      <c r="J554" s="240"/>
      <c r="K554" s="240"/>
      <c r="L554" s="240"/>
      <c r="M554" s="240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2"/>
    </row>
    <row r="555" spans="2:26" s="233" customFormat="1" ht="72.75" customHeight="1">
      <c r="B555" s="219"/>
      <c r="C555" s="220"/>
      <c r="D555" s="220"/>
      <c r="E555" s="221"/>
      <c r="F555" s="238" t="s">
        <v>712</v>
      </c>
      <c r="G555" s="344"/>
      <c r="H555" s="242"/>
      <c r="I555" s="242"/>
      <c r="J555" s="242"/>
      <c r="K555" s="242"/>
      <c r="L555" s="242"/>
      <c r="M555" s="242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2"/>
    </row>
    <row r="556" spans="2:26" s="218" customFormat="1" ht="12.75" customHeight="1">
      <c r="B556" s="234"/>
      <c r="C556" s="235"/>
      <c r="D556" s="235"/>
      <c r="E556" s="236"/>
      <c r="F556" s="237" t="s">
        <v>411</v>
      </c>
      <c r="G556" s="336" t="s">
        <v>410</v>
      </c>
      <c r="H556" s="240"/>
      <c r="I556" s="240"/>
      <c r="J556" s="240"/>
      <c r="K556" s="240"/>
      <c r="L556" s="240"/>
      <c r="M556" s="240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2"/>
    </row>
    <row r="557" spans="2:26" s="233" customFormat="1" ht="46.5" customHeight="1">
      <c r="B557" s="219" t="s">
        <v>347</v>
      </c>
      <c r="C557" s="220" t="s">
        <v>348</v>
      </c>
      <c r="D557" s="220" t="s">
        <v>195</v>
      </c>
      <c r="E557" s="221" t="s">
        <v>195</v>
      </c>
      <c r="F557" s="238" t="s">
        <v>349</v>
      </c>
      <c r="G557" s="344"/>
      <c r="H557" s="325">
        <v>5457.4</v>
      </c>
      <c r="I557" s="325">
        <v>5457.4</v>
      </c>
      <c r="J557" s="318">
        <v>0</v>
      </c>
      <c r="K557" s="318">
        <v>5140</v>
      </c>
      <c r="L557" s="318">
        <v>5140</v>
      </c>
      <c r="M557" s="318">
        <v>0</v>
      </c>
      <c r="N557" s="312">
        <v>6000</v>
      </c>
      <c r="O557" s="318">
        <v>6000</v>
      </c>
      <c r="P557" s="312">
        <v>0</v>
      </c>
      <c r="Q557" s="312">
        <f>SUM(N557-K557)</f>
        <v>860</v>
      </c>
      <c r="R557" s="312">
        <f>SUM(O557-L557)</f>
        <v>860</v>
      </c>
      <c r="S557" s="312">
        <f>SUM(P557-M557)</f>
        <v>0</v>
      </c>
      <c r="T557" s="312">
        <v>6500</v>
      </c>
      <c r="U557" s="312">
        <v>6500</v>
      </c>
      <c r="V557" s="312">
        <v>0</v>
      </c>
      <c r="W557" s="312">
        <v>7200</v>
      </c>
      <c r="X557" s="312">
        <v>7200</v>
      </c>
      <c r="Y557" s="312">
        <v>0</v>
      </c>
      <c r="Z557" s="232"/>
    </row>
    <row r="558" spans="2:26" s="218" customFormat="1" ht="12.75" customHeight="1">
      <c r="B558" s="234"/>
      <c r="C558" s="235"/>
      <c r="D558" s="235"/>
      <c r="E558" s="236"/>
      <c r="F558" s="237" t="s">
        <v>5</v>
      </c>
      <c r="G558" s="338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2"/>
    </row>
    <row r="559" spans="2:26" s="233" customFormat="1" ht="46.5" customHeight="1">
      <c r="B559" s="219" t="s">
        <v>350</v>
      </c>
      <c r="C559" s="220" t="s">
        <v>348</v>
      </c>
      <c r="D559" s="220" t="s">
        <v>204</v>
      </c>
      <c r="E559" s="221" t="s">
        <v>195</v>
      </c>
      <c r="F559" s="238" t="s">
        <v>351</v>
      </c>
      <c r="G559" s="344"/>
      <c r="H559" s="242"/>
      <c r="I559" s="242"/>
      <c r="J559" s="242"/>
      <c r="K559" s="242"/>
      <c r="L559" s="242"/>
      <c r="M559" s="242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2"/>
    </row>
    <row r="560" spans="2:26" s="218" customFormat="1" ht="12.75" customHeight="1">
      <c r="B560" s="234"/>
      <c r="C560" s="235"/>
      <c r="D560" s="235"/>
      <c r="E560" s="236"/>
      <c r="F560" s="237" t="s">
        <v>200</v>
      </c>
      <c r="G560" s="338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2"/>
    </row>
    <row r="561" spans="2:26" s="218" customFormat="1" ht="12.75" customHeight="1">
      <c r="B561" s="224" t="s">
        <v>352</v>
      </c>
      <c r="C561" s="225" t="s">
        <v>348</v>
      </c>
      <c r="D561" s="225" t="s">
        <v>204</v>
      </c>
      <c r="E561" s="225" t="s">
        <v>198</v>
      </c>
      <c r="F561" s="237" t="s">
        <v>351</v>
      </c>
      <c r="G561" s="338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2"/>
    </row>
    <row r="562" spans="2:26" s="218" customFormat="1" ht="12.75" customHeight="1">
      <c r="B562" s="234"/>
      <c r="C562" s="235"/>
      <c r="D562" s="235"/>
      <c r="E562" s="236"/>
      <c r="F562" s="237" t="s">
        <v>5</v>
      </c>
      <c r="G562" s="338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2"/>
    </row>
    <row r="563" spans="2:26" s="233" customFormat="1" ht="46.5" customHeight="1">
      <c r="B563" s="219"/>
      <c r="C563" s="220"/>
      <c r="D563" s="220"/>
      <c r="E563" s="221"/>
      <c r="F563" s="238" t="s">
        <v>713</v>
      </c>
      <c r="G563" s="344"/>
      <c r="H563" s="242"/>
      <c r="I563" s="242"/>
      <c r="J563" s="242"/>
      <c r="K563" s="242"/>
      <c r="L563" s="242"/>
      <c r="M563" s="242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2"/>
    </row>
    <row r="564" spans="2:26" s="218" customFormat="1" ht="12.75" customHeight="1">
      <c r="B564" s="234"/>
      <c r="C564" s="235"/>
      <c r="D564" s="235"/>
      <c r="E564" s="236"/>
      <c r="F564" s="237" t="s">
        <v>419</v>
      </c>
      <c r="G564" s="336" t="s">
        <v>420</v>
      </c>
      <c r="H564" s="240"/>
      <c r="I564" s="240"/>
      <c r="J564" s="240"/>
      <c r="K564" s="240"/>
      <c r="L564" s="240"/>
      <c r="M564" s="240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2"/>
    </row>
    <row r="565" spans="2:26" s="233" customFormat="1" ht="46.5" customHeight="1">
      <c r="B565" s="219" t="s">
        <v>353</v>
      </c>
      <c r="C565" s="220" t="s">
        <v>348</v>
      </c>
      <c r="D565" s="220" t="s">
        <v>238</v>
      </c>
      <c r="E565" s="221" t="s">
        <v>195</v>
      </c>
      <c r="F565" s="238" t="s">
        <v>354</v>
      </c>
      <c r="G565" s="344"/>
      <c r="H565" s="242"/>
      <c r="I565" s="242"/>
      <c r="J565" s="242"/>
      <c r="K565" s="242"/>
      <c r="L565" s="242"/>
      <c r="M565" s="242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2"/>
    </row>
    <row r="566" spans="2:26" s="218" customFormat="1" ht="12.75" customHeight="1">
      <c r="B566" s="234"/>
      <c r="C566" s="235"/>
      <c r="D566" s="235"/>
      <c r="E566" s="236"/>
      <c r="F566" s="237" t="s">
        <v>200</v>
      </c>
      <c r="G566" s="338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2"/>
    </row>
    <row r="567" spans="2:26" s="218" customFormat="1" ht="22.5" customHeight="1">
      <c r="B567" s="224" t="s">
        <v>355</v>
      </c>
      <c r="C567" s="225" t="s">
        <v>348</v>
      </c>
      <c r="D567" s="225" t="s">
        <v>238</v>
      </c>
      <c r="E567" s="225" t="s">
        <v>198</v>
      </c>
      <c r="F567" s="237" t="s">
        <v>354</v>
      </c>
      <c r="G567" s="338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2"/>
    </row>
    <row r="568" spans="2:26" s="218" customFormat="1" ht="12.75" customHeight="1">
      <c r="B568" s="234"/>
      <c r="C568" s="235"/>
      <c r="D568" s="235"/>
      <c r="E568" s="236"/>
      <c r="F568" s="237" t="s">
        <v>5</v>
      </c>
      <c r="G568" s="338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2"/>
    </row>
    <row r="569" spans="2:26" s="233" customFormat="1" ht="46.5" customHeight="1">
      <c r="B569" s="219"/>
      <c r="C569" s="220"/>
      <c r="D569" s="220"/>
      <c r="E569" s="221"/>
      <c r="F569" s="238" t="s">
        <v>714</v>
      </c>
      <c r="G569" s="344"/>
      <c r="H569" s="242"/>
      <c r="I569" s="242"/>
      <c r="J569" s="242"/>
      <c r="K569" s="242"/>
      <c r="L569" s="242"/>
      <c r="M569" s="242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2"/>
    </row>
    <row r="570" spans="2:26" s="218" customFormat="1" ht="12.75" customHeight="1">
      <c r="B570" s="234"/>
      <c r="C570" s="235"/>
      <c r="D570" s="235"/>
      <c r="E570" s="236"/>
      <c r="F570" s="237" t="s">
        <v>397</v>
      </c>
      <c r="G570" s="336" t="s">
        <v>396</v>
      </c>
      <c r="H570" s="240"/>
      <c r="I570" s="240"/>
      <c r="J570" s="240"/>
      <c r="K570" s="240"/>
      <c r="L570" s="240"/>
      <c r="M570" s="240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2"/>
    </row>
    <row r="571" spans="2:26" s="218" customFormat="1" ht="12.75" customHeight="1">
      <c r="B571" s="234"/>
      <c r="C571" s="235"/>
      <c r="D571" s="235"/>
      <c r="E571" s="236"/>
      <c r="F571" s="237" t="s">
        <v>434</v>
      </c>
      <c r="G571" s="336" t="s">
        <v>433</v>
      </c>
      <c r="H571" s="240"/>
      <c r="I571" s="240"/>
      <c r="J571" s="240"/>
      <c r="K571" s="240"/>
      <c r="L571" s="240"/>
      <c r="M571" s="240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2"/>
    </row>
    <row r="572" spans="2:26" s="233" customFormat="1" ht="46.5" customHeight="1">
      <c r="B572" s="219"/>
      <c r="C572" s="220"/>
      <c r="D572" s="220"/>
      <c r="E572" s="221"/>
      <c r="F572" s="238" t="s">
        <v>715</v>
      </c>
      <c r="G572" s="344"/>
      <c r="H572" s="242"/>
      <c r="I572" s="242"/>
      <c r="J572" s="242"/>
      <c r="K572" s="242"/>
      <c r="L572" s="242"/>
      <c r="M572" s="242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2"/>
    </row>
    <row r="573" spans="2:26" s="218" customFormat="1" ht="12.75" customHeight="1">
      <c r="B573" s="234"/>
      <c r="C573" s="235"/>
      <c r="D573" s="235"/>
      <c r="E573" s="236"/>
      <c r="F573" s="237" t="s">
        <v>494</v>
      </c>
      <c r="G573" s="336" t="s">
        <v>495</v>
      </c>
      <c r="H573" s="240"/>
      <c r="I573" s="240"/>
      <c r="J573" s="240"/>
      <c r="K573" s="240"/>
      <c r="L573" s="240"/>
      <c r="M573" s="240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2"/>
    </row>
    <row r="574" spans="2:26" s="233" customFormat="1" ht="46.5" customHeight="1">
      <c r="B574" s="219" t="s">
        <v>356</v>
      </c>
      <c r="C574" s="220" t="s">
        <v>348</v>
      </c>
      <c r="D574" s="220" t="s">
        <v>251</v>
      </c>
      <c r="E574" s="221" t="s">
        <v>195</v>
      </c>
      <c r="F574" s="238" t="s">
        <v>357</v>
      </c>
      <c r="G574" s="344"/>
      <c r="H574" s="242"/>
      <c r="I574" s="242"/>
      <c r="J574" s="242"/>
      <c r="K574" s="242"/>
      <c r="L574" s="242"/>
      <c r="M574" s="242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2"/>
    </row>
    <row r="575" spans="2:26" s="218" customFormat="1" ht="12.75" customHeight="1">
      <c r="B575" s="234"/>
      <c r="C575" s="235"/>
      <c r="D575" s="235"/>
      <c r="E575" s="236"/>
      <c r="F575" s="237" t="s">
        <v>200</v>
      </c>
      <c r="G575" s="338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2"/>
    </row>
    <row r="576" spans="2:26" s="218" customFormat="1" ht="24" customHeight="1">
      <c r="B576" s="224" t="s">
        <v>358</v>
      </c>
      <c r="C576" s="225" t="s">
        <v>348</v>
      </c>
      <c r="D576" s="225" t="s">
        <v>251</v>
      </c>
      <c r="E576" s="225" t="s">
        <v>198</v>
      </c>
      <c r="F576" s="237" t="s">
        <v>357</v>
      </c>
      <c r="G576" s="338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2"/>
    </row>
    <row r="577" spans="2:26" s="218" customFormat="1" ht="12.75" customHeight="1">
      <c r="B577" s="234"/>
      <c r="C577" s="235"/>
      <c r="D577" s="235"/>
      <c r="E577" s="236"/>
      <c r="F577" s="237" t="s">
        <v>5</v>
      </c>
      <c r="G577" s="338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2"/>
    </row>
    <row r="578" spans="2:26" s="233" customFormat="1" ht="88.5" customHeight="1">
      <c r="B578" s="219"/>
      <c r="C578" s="220"/>
      <c r="D578" s="220"/>
      <c r="E578" s="221"/>
      <c r="F578" s="238" t="s">
        <v>716</v>
      </c>
      <c r="G578" s="344"/>
      <c r="H578" s="242"/>
      <c r="I578" s="242"/>
      <c r="J578" s="242"/>
      <c r="K578" s="242"/>
      <c r="L578" s="242"/>
      <c r="M578" s="242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2"/>
    </row>
    <row r="579" spans="2:26" s="218" customFormat="1" ht="12.75" customHeight="1">
      <c r="B579" s="234"/>
      <c r="C579" s="235"/>
      <c r="D579" s="235"/>
      <c r="E579" s="236"/>
      <c r="F579" s="237" t="s">
        <v>411</v>
      </c>
      <c r="G579" s="336" t="s">
        <v>410</v>
      </c>
      <c r="H579" s="240"/>
      <c r="I579" s="240"/>
      <c r="J579" s="240"/>
      <c r="K579" s="240"/>
      <c r="L579" s="240"/>
      <c r="M579" s="240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2"/>
    </row>
    <row r="580" spans="2:26" s="218" customFormat="1" ht="12.75" customHeight="1">
      <c r="B580" s="234"/>
      <c r="C580" s="235"/>
      <c r="D580" s="235"/>
      <c r="E580" s="236"/>
      <c r="F580" s="237" t="s">
        <v>415</v>
      </c>
      <c r="G580" s="336" t="s">
        <v>414</v>
      </c>
      <c r="H580" s="240"/>
      <c r="I580" s="240"/>
      <c r="J580" s="240"/>
      <c r="K580" s="240"/>
      <c r="L580" s="240"/>
      <c r="M580" s="240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2"/>
    </row>
    <row r="581" spans="2:26" s="218" customFormat="1" ht="12.75" customHeight="1">
      <c r="B581" s="234"/>
      <c r="C581" s="235"/>
      <c r="D581" s="235"/>
      <c r="E581" s="236"/>
      <c r="F581" s="237" t="s">
        <v>419</v>
      </c>
      <c r="G581" s="336" t="s">
        <v>420</v>
      </c>
      <c r="H581" s="240"/>
      <c r="I581" s="240"/>
      <c r="J581" s="240"/>
      <c r="K581" s="240"/>
      <c r="L581" s="240"/>
      <c r="M581" s="240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2"/>
    </row>
    <row r="582" spans="2:26" s="218" customFormat="1" ht="12.75" customHeight="1">
      <c r="B582" s="234"/>
      <c r="C582" s="235"/>
      <c r="D582" s="235"/>
      <c r="E582" s="236"/>
      <c r="F582" s="237" t="s">
        <v>528</v>
      </c>
      <c r="G582" s="336" t="s">
        <v>527</v>
      </c>
      <c r="H582" s="240"/>
      <c r="I582" s="240"/>
      <c r="J582" s="240"/>
      <c r="K582" s="240"/>
      <c r="L582" s="240"/>
      <c r="M582" s="240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2"/>
    </row>
    <row r="583" spans="2:26" s="233" customFormat="1" ht="53.25" customHeight="1">
      <c r="B583" s="219"/>
      <c r="C583" s="220"/>
      <c r="D583" s="220"/>
      <c r="E583" s="221"/>
      <c r="F583" s="238" t="s">
        <v>717</v>
      </c>
      <c r="G583" s="344"/>
      <c r="H583" s="242"/>
      <c r="I583" s="242"/>
      <c r="J583" s="242"/>
      <c r="K583" s="242"/>
      <c r="L583" s="242"/>
      <c r="M583" s="242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2"/>
    </row>
    <row r="584" spans="2:26" s="218" customFormat="1" ht="12.75" customHeight="1">
      <c r="B584" s="234"/>
      <c r="C584" s="235"/>
      <c r="D584" s="235"/>
      <c r="E584" s="236"/>
      <c r="F584" s="237" t="s">
        <v>419</v>
      </c>
      <c r="G584" s="336" t="s">
        <v>420</v>
      </c>
      <c r="H584" s="240"/>
      <c r="I584" s="240"/>
      <c r="J584" s="240"/>
      <c r="K584" s="240"/>
      <c r="L584" s="240"/>
      <c r="M584" s="240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2"/>
    </row>
    <row r="585" spans="2:26" s="218" customFormat="1" ht="12.75" customHeight="1">
      <c r="B585" s="234"/>
      <c r="C585" s="235"/>
      <c r="D585" s="235"/>
      <c r="E585" s="236"/>
      <c r="F585" s="237" t="s">
        <v>438</v>
      </c>
      <c r="G585" s="336" t="s">
        <v>437</v>
      </c>
      <c r="H585" s="240"/>
      <c r="I585" s="240"/>
      <c r="J585" s="240"/>
      <c r="K585" s="240"/>
      <c r="L585" s="240"/>
      <c r="M585" s="240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2"/>
    </row>
    <row r="586" spans="2:26" s="218" customFormat="1" ht="12.75" customHeight="1">
      <c r="B586" s="234"/>
      <c r="C586" s="235"/>
      <c r="D586" s="235"/>
      <c r="E586" s="236"/>
      <c r="F586" s="237" t="s">
        <v>504</v>
      </c>
      <c r="G586" s="336" t="s">
        <v>505</v>
      </c>
      <c r="H586" s="240"/>
      <c r="I586" s="240"/>
      <c r="J586" s="240"/>
      <c r="K586" s="240"/>
      <c r="L586" s="240"/>
      <c r="M586" s="240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2"/>
    </row>
    <row r="587" spans="2:26" s="233" customFormat="1" ht="46.5" customHeight="1">
      <c r="B587" s="219"/>
      <c r="C587" s="220"/>
      <c r="D587" s="220"/>
      <c r="E587" s="221"/>
      <c r="F587" s="238" t="s">
        <v>718</v>
      </c>
      <c r="G587" s="344"/>
      <c r="H587" s="242"/>
      <c r="I587" s="242"/>
      <c r="J587" s="242"/>
      <c r="K587" s="242"/>
      <c r="L587" s="242"/>
      <c r="M587" s="242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2"/>
    </row>
    <row r="588" spans="2:26" s="218" customFormat="1" ht="12.75" customHeight="1">
      <c r="B588" s="234"/>
      <c r="C588" s="235"/>
      <c r="D588" s="235"/>
      <c r="E588" s="236"/>
      <c r="F588" s="237" t="s">
        <v>494</v>
      </c>
      <c r="G588" s="336" t="s">
        <v>495</v>
      </c>
      <c r="H588" s="240"/>
      <c r="I588" s="240"/>
      <c r="J588" s="240"/>
      <c r="K588" s="240"/>
      <c r="L588" s="240"/>
      <c r="M588" s="240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2"/>
    </row>
    <row r="589" spans="2:26" s="233" customFormat="1" ht="62.25" customHeight="1">
      <c r="B589" s="219"/>
      <c r="C589" s="220"/>
      <c r="D589" s="220"/>
      <c r="E589" s="221"/>
      <c r="F589" s="238" t="s">
        <v>719</v>
      </c>
      <c r="G589" s="344"/>
      <c r="H589" s="242"/>
      <c r="I589" s="242"/>
      <c r="J589" s="242"/>
      <c r="K589" s="242"/>
      <c r="L589" s="242"/>
      <c r="M589" s="242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2"/>
    </row>
    <row r="590" spans="2:26" s="218" customFormat="1" ht="12.75" customHeight="1">
      <c r="B590" s="234"/>
      <c r="C590" s="235"/>
      <c r="D590" s="235"/>
      <c r="E590" s="236"/>
      <c r="F590" s="237" t="s">
        <v>397</v>
      </c>
      <c r="G590" s="336" t="s">
        <v>396</v>
      </c>
      <c r="H590" s="240"/>
      <c r="I590" s="240"/>
      <c r="J590" s="240"/>
      <c r="K590" s="240"/>
      <c r="L590" s="240"/>
      <c r="M590" s="240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2"/>
    </row>
    <row r="591" spans="2:26" s="218" customFormat="1" ht="12.75" customHeight="1">
      <c r="B591" s="234"/>
      <c r="C591" s="235"/>
      <c r="D591" s="235"/>
      <c r="E591" s="236"/>
      <c r="F591" s="237" t="s">
        <v>419</v>
      </c>
      <c r="G591" s="336" t="s">
        <v>420</v>
      </c>
      <c r="H591" s="240"/>
      <c r="I591" s="240"/>
      <c r="J591" s="240"/>
      <c r="K591" s="240"/>
      <c r="L591" s="240"/>
      <c r="M591" s="240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2"/>
    </row>
    <row r="592" spans="2:26" s="218" customFormat="1" ht="12.75" customHeight="1">
      <c r="B592" s="234"/>
      <c r="C592" s="235"/>
      <c r="D592" s="235"/>
      <c r="E592" s="236"/>
      <c r="F592" s="237" t="s">
        <v>424</v>
      </c>
      <c r="G592" s="336" t="s">
        <v>423</v>
      </c>
      <c r="H592" s="240"/>
      <c r="I592" s="240"/>
      <c r="J592" s="240"/>
      <c r="K592" s="240"/>
      <c r="L592" s="240"/>
      <c r="M592" s="240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2"/>
    </row>
    <row r="593" spans="2:26" s="233" customFormat="1" ht="46.5" customHeight="1">
      <c r="B593" s="219"/>
      <c r="C593" s="220"/>
      <c r="D593" s="220"/>
      <c r="E593" s="221"/>
      <c r="F593" s="238" t="s">
        <v>720</v>
      </c>
      <c r="G593" s="344"/>
      <c r="H593" s="242"/>
      <c r="I593" s="242"/>
      <c r="J593" s="242"/>
      <c r="K593" s="242"/>
      <c r="L593" s="242"/>
      <c r="M593" s="242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2"/>
    </row>
    <row r="594" spans="2:26" s="218" customFormat="1" ht="12.75" customHeight="1">
      <c r="B594" s="234"/>
      <c r="C594" s="235"/>
      <c r="D594" s="235"/>
      <c r="E594" s="236"/>
      <c r="F594" s="237" t="s">
        <v>419</v>
      </c>
      <c r="G594" s="336" t="s">
        <v>420</v>
      </c>
      <c r="H594" s="240"/>
      <c r="I594" s="240"/>
      <c r="J594" s="240"/>
      <c r="K594" s="240"/>
      <c r="L594" s="240"/>
      <c r="M594" s="240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2"/>
    </row>
    <row r="595" spans="2:26" s="218" customFormat="1" ht="12.75" customHeight="1">
      <c r="B595" s="234"/>
      <c r="C595" s="235"/>
      <c r="D595" s="235"/>
      <c r="E595" s="236"/>
      <c r="F595" s="237" t="s">
        <v>438</v>
      </c>
      <c r="G595" s="336" t="s">
        <v>437</v>
      </c>
      <c r="H595" s="240"/>
      <c r="I595" s="240"/>
      <c r="J595" s="240"/>
      <c r="K595" s="240"/>
      <c r="L595" s="240"/>
      <c r="M595" s="240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2"/>
    </row>
    <row r="596" spans="2:26" s="218" customFormat="1" ht="12.75" customHeight="1">
      <c r="B596" s="234"/>
      <c r="C596" s="235"/>
      <c r="D596" s="235"/>
      <c r="E596" s="236"/>
      <c r="F596" s="237" t="s">
        <v>504</v>
      </c>
      <c r="G596" s="336" t="s">
        <v>505</v>
      </c>
      <c r="H596" s="240"/>
      <c r="I596" s="240"/>
      <c r="J596" s="240"/>
      <c r="K596" s="240"/>
      <c r="L596" s="240"/>
      <c r="M596" s="240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2"/>
    </row>
    <row r="597" spans="2:26" s="233" customFormat="1" ht="46.5" customHeight="1">
      <c r="B597" s="219"/>
      <c r="C597" s="220"/>
      <c r="D597" s="220"/>
      <c r="E597" s="221"/>
      <c r="F597" s="238" t="s">
        <v>721</v>
      </c>
      <c r="G597" s="344"/>
      <c r="H597" s="242"/>
      <c r="I597" s="242"/>
      <c r="J597" s="242"/>
      <c r="K597" s="242"/>
      <c r="L597" s="242"/>
      <c r="M597" s="242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2"/>
    </row>
    <row r="598" spans="2:26" s="218" customFormat="1" ht="12.75" customHeight="1">
      <c r="B598" s="234"/>
      <c r="C598" s="235"/>
      <c r="D598" s="235"/>
      <c r="E598" s="236"/>
      <c r="F598" s="237" t="s">
        <v>484</v>
      </c>
      <c r="G598" s="336" t="s">
        <v>485</v>
      </c>
      <c r="H598" s="240"/>
      <c r="I598" s="240"/>
      <c r="J598" s="240"/>
      <c r="K598" s="240"/>
      <c r="L598" s="240"/>
      <c r="M598" s="240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2"/>
    </row>
    <row r="599" spans="2:26" s="218" customFormat="1" ht="12.75" customHeight="1">
      <c r="B599" s="234"/>
      <c r="C599" s="235"/>
      <c r="D599" s="235"/>
      <c r="E599" s="236"/>
      <c r="F599" s="237" t="s">
        <v>504</v>
      </c>
      <c r="G599" s="336" t="s">
        <v>505</v>
      </c>
      <c r="H599" s="240"/>
      <c r="I599" s="240"/>
      <c r="J599" s="240"/>
      <c r="K599" s="240"/>
      <c r="L599" s="240"/>
      <c r="M599" s="240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2"/>
    </row>
    <row r="600" spans="2:26" s="233" customFormat="1" ht="72.75" customHeight="1">
      <c r="B600" s="219"/>
      <c r="C600" s="220"/>
      <c r="D600" s="220"/>
      <c r="E600" s="221"/>
      <c r="F600" s="238" t="s">
        <v>722</v>
      </c>
      <c r="G600" s="344"/>
      <c r="H600" s="325">
        <v>5457.4</v>
      </c>
      <c r="I600" s="325">
        <v>5457.4</v>
      </c>
      <c r="J600" s="318">
        <v>0</v>
      </c>
      <c r="K600" s="318">
        <v>5140</v>
      </c>
      <c r="L600" s="318">
        <v>5140</v>
      </c>
      <c r="M600" s="318">
        <v>0</v>
      </c>
      <c r="N600" s="312">
        <v>6000</v>
      </c>
      <c r="O600" s="318">
        <v>6000</v>
      </c>
      <c r="P600" s="312">
        <v>0</v>
      </c>
      <c r="Q600" s="312">
        <f aca="true" t="shared" si="38" ref="Q600:S601">SUM(N600-K600)</f>
        <v>860</v>
      </c>
      <c r="R600" s="312">
        <f t="shared" si="38"/>
        <v>860</v>
      </c>
      <c r="S600" s="312">
        <f t="shared" si="38"/>
        <v>0</v>
      </c>
      <c r="T600" s="312">
        <v>6500</v>
      </c>
      <c r="U600" s="312">
        <v>6500</v>
      </c>
      <c r="V600" s="312">
        <v>0</v>
      </c>
      <c r="W600" s="312">
        <v>7200</v>
      </c>
      <c r="X600" s="312">
        <v>7200</v>
      </c>
      <c r="Y600" s="312">
        <v>0</v>
      </c>
      <c r="Z600" s="232"/>
    </row>
    <row r="601" spans="2:26" s="218" customFormat="1" ht="12.75" customHeight="1">
      <c r="B601" s="234"/>
      <c r="C601" s="235"/>
      <c r="D601" s="235"/>
      <c r="E601" s="236"/>
      <c r="F601" s="237" t="s">
        <v>397</v>
      </c>
      <c r="G601" s="336" t="s">
        <v>396</v>
      </c>
      <c r="H601" s="263">
        <v>2640</v>
      </c>
      <c r="I601" s="240"/>
      <c r="J601" s="240"/>
      <c r="K601" s="243">
        <v>2640</v>
      </c>
      <c r="L601" s="243">
        <v>2640</v>
      </c>
      <c r="M601" s="243">
        <v>0</v>
      </c>
      <c r="N601" s="231">
        <v>3000</v>
      </c>
      <c r="O601" s="243">
        <v>3000</v>
      </c>
      <c r="P601" s="231">
        <v>0</v>
      </c>
      <c r="Q601" s="231">
        <f t="shared" si="38"/>
        <v>360</v>
      </c>
      <c r="R601" s="231">
        <f t="shared" si="38"/>
        <v>360</v>
      </c>
      <c r="S601" s="231">
        <f t="shared" si="38"/>
        <v>0</v>
      </c>
      <c r="T601" s="231">
        <v>3000</v>
      </c>
      <c r="U601" s="231">
        <v>3000</v>
      </c>
      <c r="V601" s="231">
        <v>0</v>
      </c>
      <c r="W601" s="231">
        <v>3200</v>
      </c>
      <c r="X601" s="231">
        <v>3200</v>
      </c>
      <c r="Y601" s="231">
        <v>0</v>
      </c>
      <c r="Z601" s="232"/>
    </row>
    <row r="602" spans="2:26" s="218" customFormat="1" ht="12.75" customHeight="1">
      <c r="B602" s="234"/>
      <c r="C602" s="235"/>
      <c r="D602" s="235"/>
      <c r="E602" s="236"/>
      <c r="F602" s="237" t="s">
        <v>419</v>
      </c>
      <c r="G602" s="336" t="s">
        <v>420</v>
      </c>
      <c r="H602" s="240"/>
      <c r="I602" s="240"/>
      <c r="J602" s="240"/>
      <c r="K602" s="243"/>
      <c r="L602" s="243"/>
      <c r="M602" s="243"/>
      <c r="N602" s="231"/>
      <c r="O602" s="243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2"/>
    </row>
    <row r="603" spans="2:26" s="218" customFormat="1" ht="12.75" customHeight="1">
      <c r="B603" s="234"/>
      <c r="C603" s="235"/>
      <c r="D603" s="235"/>
      <c r="E603" s="236"/>
      <c r="F603" s="237" t="s">
        <v>438</v>
      </c>
      <c r="G603" s="336" t="s">
        <v>437</v>
      </c>
      <c r="H603" s="240"/>
      <c r="I603" s="240"/>
      <c r="J603" s="240"/>
      <c r="K603" s="243"/>
      <c r="L603" s="243"/>
      <c r="M603" s="243"/>
      <c r="N603" s="231"/>
      <c r="O603" s="243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2"/>
    </row>
    <row r="604" spans="2:26" s="218" customFormat="1" ht="12.75" customHeight="1">
      <c r="B604" s="234"/>
      <c r="C604" s="235"/>
      <c r="D604" s="235"/>
      <c r="E604" s="236"/>
      <c r="F604" s="237" t="s">
        <v>487</v>
      </c>
      <c r="G604" s="336" t="s">
        <v>488</v>
      </c>
      <c r="H604" s="248">
        <v>5457.4</v>
      </c>
      <c r="I604" s="248">
        <v>5457.4</v>
      </c>
      <c r="J604" s="242">
        <v>0</v>
      </c>
      <c r="K604" s="243">
        <v>2500</v>
      </c>
      <c r="L604" s="243">
        <v>2500</v>
      </c>
      <c r="M604" s="243">
        <v>0</v>
      </c>
      <c r="N604" s="231">
        <v>3000</v>
      </c>
      <c r="O604" s="243">
        <v>3000</v>
      </c>
      <c r="P604" s="231">
        <v>0</v>
      </c>
      <c r="Q604" s="231">
        <f>SUM(N604-K604)</f>
        <v>500</v>
      </c>
      <c r="R604" s="231">
        <f>SUM(O604-L604)</f>
        <v>500</v>
      </c>
      <c r="S604" s="231">
        <f>SUM(P604-M604)</f>
        <v>0</v>
      </c>
      <c r="T604" s="231">
        <v>3500</v>
      </c>
      <c r="U604" s="231">
        <v>3500</v>
      </c>
      <c r="V604" s="231">
        <v>0</v>
      </c>
      <c r="W604" s="231">
        <v>4000</v>
      </c>
      <c r="X604" s="231">
        <v>4000</v>
      </c>
      <c r="Y604" s="231">
        <v>0</v>
      </c>
      <c r="Z604" s="232"/>
    </row>
    <row r="605" spans="2:26" s="218" customFormat="1" ht="12.75" customHeight="1">
      <c r="B605" s="234"/>
      <c r="C605" s="235"/>
      <c r="D605" s="235"/>
      <c r="E605" s="236"/>
      <c r="F605" s="237" t="s">
        <v>504</v>
      </c>
      <c r="G605" s="336" t="s">
        <v>505</v>
      </c>
      <c r="H605" s="240"/>
      <c r="I605" s="240"/>
      <c r="J605" s="240"/>
      <c r="K605" s="240"/>
      <c r="L605" s="240"/>
      <c r="M605" s="240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2"/>
    </row>
    <row r="606" spans="2:26" s="233" customFormat="1" ht="39.75" customHeight="1">
      <c r="B606" s="219" t="s">
        <v>359</v>
      </c>
      <c r="C606" s="220" t="s">
        <v>348</v>
      </c>
      <c r="D606" s="220" t="s">
        <v>256</v>
      </c>
      <c r="E606" s="221" t="s">
        <v>195</v>
      </c>
      <c r="F606" s="238" t="s">
        <v>360</v>
      </c>
      <c r="G606" s="344"/>
      <c r="H606" s="242"/>
      <c r="I606" s="242"/>
      <c r="J606" s="242"/>
      <c r="K606" s="242"/>
      <c r="L606" s="242"/>
      <c r="M606" s="242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2"/>
    </row>
    <row r="607" spans="2:26" s="218" customFormat="1" ht="12.75" customHeight="1">
      <c r="B607" s="234"/>
      <c r="C607" s="235"/>
      <c r="D607" s="235"/>
      <c r="E607" s="236"/>
      <c r="F607" s="237" t="s">
        <v>200</v>
      </c>
      <c r="G607" s="338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2"/>
    </row>
    <row r="608" spans="2:26" s="218" customFormat="1" ht="12.75" customHeight="1">
      <c r="B608" s="224" t="s">
        <v>361</v>
      </c>
      <c r="C608" s="225" t="s">
        <v>348</v>
      </c>
      <c r="D608" s="225" t="s">
        <v>256</v>
      </c>
      <c r="E608" s="225" t="s">
        <v>222</v>
      </c>
      <c r="F608" s="237" t="s">
        <v>362</v>
      </c>
      <c r="G608" s="338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2"/>
    </row>
    <row r="609" spans="2:26" s="218" customFormat="1" ht="12.75" customHeight="1">
      <c r="B609" s="234"/>
      <c r="C609" s="235"/>
      <c r="D609" s="235"/>
      <c r="E609" s="236"/>
      <c r="F609" s="237" t="s">
        <v>5</v>
      </c>
      <c r="G609" s="338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2"/>
    </row>
    <row r="610" spans="2:26" s="233" customFormat="1" ht="74.25" customHeight="1">
      <c r="B610" s="219"/>
      <c r="C610" s="220"/>
      <c r="D610" s="220"/>
      <c r="E610" s="221"/>
      <c r="F610" s="238" t="s">
        <v>723</v>
      </c>
      <c r="G610" s="344"/>
      <c r="H610" s="242"/>
      <c r="I610" s="242"/>
      <c r="J610" s="242"/>
      <c r="K610" s="242"/>
      <c r="L610" s="242"/>
      <c r="M610" s="242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2"/>
    </row>
    <row r="611" spans="2:26" s="218" customFormat="1" ht="12.75" customHeight="1">
      <c r="B611" s="234"/>
      <c r="C611" s="235"/>
      <c r="D611" s="235"/>
      <c r="E611" s="236"/>
      <c r="F611" s="237" t="s">
        <v>487</v>
      </c>
      <c r="G611" s="336" t="s">
        <v>488</v>
      </c>
      <c r="H611" s="240"/>
      <c r="I611" s="240"/>
      <c r="J611" s="240"/>
      <c r="K611" s="240"/>
      <c r="L611" s="240"/>
      <c r="M611" s="240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2"/>
    </row>
    <row r="612" spans="2:26" s="233" customFormat="1" ht="31.5" customHeight="1">
      <c r="B612" s="219"/>
      <c r="C612" s="220"/>
      <c r="D612" s="220"/>
      <c r="E612" s="221"/>
      <c r="F612" s="238" t="s">
        <v>724</v>
      </c>
      <c r="G612" s="344"/>
      <c r="H612" s="242"/>
      <c r="I612" s="242"/>
      <c r="J612" s="242"/>
      <c r="K612" s="242"/>
      <c r="L612" s="242"/>
      <c r="M612" s="242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2"/>
    </row>
    <row r="613" spans="2:26" s="218" customFormat="1" ht="25.5" customHeight="1">
      <c r="B613" s="234"/>
      <c r="C613" s="235"/>
      <c r="D613" s="235"/>
      <c r="E613" s="236"/>
      <c r="F613" s="237" t="s">
        <v>395</v>
      </c>
      <c r="G613" s="336" t="s">
        <v>394</v>
      </c>
      <c r="H613" s="240"/>
      <c r="I613" s="240"/>
      <c r="J613" s="240"/>
      <c r="K613" s="240"/>
      <c r="L613" s="240"/>
      <c r="M613" s="240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2"/>
    </row>
    <row r="614" spans="2:26" s="233" customFormat="1" ht="37.5" customHeight="1">
      <c r="B614" s="219" t="s">
        <v>363</v>
      </c>
      <c r="C614" s="220" t="s">
        <v>364</v>
      </c>
      <c r="D614" s="220" t="s">
        <v>195</v>
      </c>
      <c r="E614" s="221" t="s">
        <v>195</v>
      </c>
      <c r="F614" s="238" t="s">
        <v>365</v>
      </c>
      <c r="G614" s="344"/>
      <c r="H614" s="318">
        <v>0</v>
      </c>
      <c r="I614" s="325">
        <v>83937.4</v>
      </c>
      <c r="J614" s="318">
        <v>0</v>
      </c>
      <c r="K614" s="318"/>
      <c r="L614" s="318">
        <v>82462</v>
      </c>
      <c r="M614" s="318">
        <v>0</v>
      </c>
      <c r="N614" s="312">
        <v>0</v>
      </c>
      <c r="O614" s="312">
        <v>50977.5</v>
      </c>
      <c r="P614" s="318">
        <v>0</v>
      </c>
      <c r="Q614" s="312">
        <f>SUM(N614-K614)</f>
        <v>0</v>
      </c>
      <c r="R614" s="312">
        <f>SUM(O614-L614)</f>
        <v>-31484.5</v>
      </c>
      <c r="S614" s="312">
        <f>SUM(P614-M614)</f>
        <v>0</v>
      </c>
      <c r="T614" s="312">
        <v>0</v>
      </c>
      <c r="U614" s="312">
        <v>27084.3</v>
      </c>
      <c r="V614" s="312">
        <v>0</v>
      </c>
      <c r="W614" s="312">
        <v>0</v>
      </c>
      <c r="X614" s="312">
        <v>35692.4</v>
      </c>
      <c r="Y614" s="312">
        <v>0</v>
      </c>
      <c r="Z614" s="232"/>
    </row>
    <row r="615" spans="2:26" s="218" customFormat="1" ht="16.5" customHeight="1">
      <c r="B615" s="234"/>
      <c r="C615" s="235"/>
      <c r="D615" s="235"/>
      <c r="E615" s="236"/>
      <c r="F615" s="237" t="s">
        <v>5</v>
      </c>
      <c r="G615" s="338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2"/>
    </row>
    <row r="616" spans="2:26" s="233" customFormat="1" ht="30.75" customHeight="1">
      <c r="B616" s="219" t="s">
        <v>366</v>
      </c>
      <c r="C616" s="220" t="s">
        <v>364</v>
      </c>
      <c r="D616" s="220" t="s">
        <v>198</v>
      </c>
      <c r="E616" s="221" t="s">
        <v>195</v>
      </c>
      <c r="F616" s="238" t="s">
        <v>367</v>
      </c>
      <c r="G616" s="344"/>
      <c r="H616" s="318">
        <v>0</v>
      </c>
      <c r="I616" s="325">
        <v>83937.4</v>
      </c>
      <c r="J616" s="318">
        <v>0</v>
      </c>
      <c r="K616" s="318"/>
      <c r="L616" s="318">
        <v>82462</v>
      </c>
      <c r="M616" s="318">
        <v>0</v>
      </c>
      <c r="N616" s="312">
        <v>0</v>
      </c>
      <c r="O616" s="312">
        <v>50977.5</v>
      </c>
      <c r="P616" s="318">
        <v>0</v>
      </c>
      <c r="Q616" s="312">
        <f>SUM(N616-K616)</f>
        <v>0</v>
      </c>
      <c r="R616" s="312">
        <f>SUM(O616-L616)</f>
        <v>-31484.5</v>
      </c>
      <c r="S616" s="312">
        <f>SUM(P616-M616)</f>
        <v>0</v>
      </c>
      <c r="T616" s="312">
        <v>0</v>
      </c>
      <c r="U616" s="312">
        <v>27084.3</v>
      </c>
      <c r="V616" s="312">
        <v>0</v>
      </c>
      <c r="W616" s="312">
        <v>0</v>
      </c>
      <c r="X616" s="312">
        <v>35692.4</v>
      </c>
      <c r="Y616" s="312">
        <v>0</v>
      </c>
      <c r="Z616" s="232"/>
    </row>
    <row r="617" spans="2:26" s="218" customFormat="1" ht="22.5" customHeight="1">
      <c r="B617" s="234"/>
      <c r="C617" s="235"/>
      <c r="D617" s="235"/>
      <c r="E617" s="236"/>
      <c r="F617" s="237" t="s">
        <v>200</v>
      </c>
      <c r="G617" s="338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2"/>
    </row>
    <row r="618" spans="2:26" s="218" customFormat="1" ht="18.75" customHeight="1">
      <c r="B618" s="224" t="s">
        <v>368</v>
      </c>
      <c r="C618" s="225" t="s">
        <v>364</v>
      </c>
      <c r="D618" s="225" t="s">
        <v>198</v>
      </c>
      <c r="E618" s="225" t="s">
        <v>222</v>
      </c>
      <c r="F618" s="237" t="s">
        <v>369</v>
      </c>
      <c r="G618" s="338"/>
      <c r="H618" s="248"/>
      <c r="I618" s="231"/>
      <c r="J618" s="248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2"/>
    </row>
    <row r="619" spans="2:26" s="218" customFormat="1" ht="18.75" customHeight="1">
      <c r="B619" s="234"/>
      <c r="C619" s="235"/>
      <c r="D619" s="235"/>
      <c r="E619" s="236"/>
      <c r="F619" s="237" t="s">
        <v>5</v>
      </c>
      <c r="G619" s="338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2"/>
    </row>
    <row r="620" spans="2:26" s="218" customFormat="1" ht="18.75" customHeight="1">
      <c r="B620" s="234"/>
      <c r="C620" s="235"/>
      <c r="D620" s="235"/>
      <c r="E620" s="236"/>
      <c r="F620" s="237" t="s">
        <v>509</v>
      </c>
      <c r="G620" s="338" t="s">
        <v>510</v>
      </c>
      <c r="H620" s="319">
        <v>0</v>
      </c>
      <c r="I620" s="327">
        <v>83937.4</v>
      </c>
      <c r="J620" s="319">
        <v>0</v>
      </c>
      <c r="K620" s="319"/>
      <c r="L620" s="319">
        <v>82462</v>
      </c>
      <c r="M620" s="319">
        <v>0</v>
      </c>
      <c r="N620" s="308"/>
      <c r="O620" s="308">
        <v>50977.5</v>
      </c>
      <c r="P620" s="319">
        <v>0</v>
      </c>
      <c r="Q620" s="308">
        <f aca="true" t="shared" si="39" ref="Q620:S621">SUM(N620-K620)</f>
        <v>0</v>
      </c>
      <c r="R620" s="308">
        <f t="shared" si="39"/>
        <v>-31484.5</v>
      </c>
      <c r="S620" s="308">
        <f t="shared" si="39"/>
        <v>0</v>
      </c>
      <c r="T620" s="308">
        <v>0</v>
      </c>
      <c r="U620" s="308">
        <v>27084.3</v>
      </c>
      <c r="V620" s="308">
        <v>0</v>
      </c>
      <c r="W620" s="308">
        <v>0</v>
      </c>
      <c r="X620" s="308">
        <v>35692.4</v>
      </c>
      <c r="Y620" s="308">
        <v>0</v>
      </c>
      <c r="Z620" s="232"/>
    </row>
    <row r="621" spans="2:26" s="218" customFormat="1" ht="34.5" customHeight="1" thickBot="1">
      <c r="B621" s="264"/>
      <c r="C621" s="265"/>
      <c r="D621" s="265"/>
      <c r="E621" s="266"/>
      <c r="F621" s="267" t="s">
        <v>725</v>
      </c>
      <c r="G621" s="348" t="s">
        <v>375</v>
      </c>
      <c r="H621" s="333">
        <v>83937.4</v>
      </c>
      <c r="I621" s="334">
        <v>0</v>
      </c>
      <c r="J621" s="333"/>
      <c r="K621" s="334">
        <v>82462</v>
      </c>
      <c r="L621" s="334">
        <v>0</v>
      </c>
      <c r="M621" s="334"/>
      <c r="N621" s="335">
        <v>50977.5</v>
      </c>
      <c r="O621" s="334">
        <v>0</v>
      </c>
      <c r="P621" s="334">
        <v>0</v>
      </c>
      <c r="Q621" s="335">
        <f t="shared" si="39"/>
        <v>-31484.5</v>
      </c>
      <c r="R621" s="335">
        <f t="shared" si="39"/>
        <v>0</v>
      </c>
      <c r="S621" s="335">
        <f t="shared" si="39"/>
        <v>0</v>
      </c>
      <c r="T621" s="335">
        <v>27084.3</v>
      </c>
      <c r="U621" s="335">
        <v>0</v>
      </c>
      <c r="V621" s="335">
        <v>0</v>
      </c>
      <c r="W621" s="335">
        <v>35692.4</v>
      </c>
      <c r="X621" s="335"/>
      <c r="Y621" s="335">
        <v>0</v>
      </c>
      <c r="Z621" s="268"/>
    </row>
  </sheetData>
  <sheetProtection/>
  <mergeCells count="27">
    <mergeCell ref="B5:Z5"/>
    <mergeCell ref="W2:Z2"/>
    <mergeCell ref="Z9:Z10"/>
    <mergeCell ref="H8:J8"/>
    <mergeCell ref="K8:M8"/>
    <mergeCell ref="H9:H10"/>
    <mergeCell ref="I9:J9"/>
    <mergeCell ref="K9:K10"/>
    <mergeCell ref="L9:M9"/>
    <mergeCell ref="N8:P8"/>
    <mergeCell ref="T8:V8"/>
    <mergeCell ref="W8:Y8"/>
    <mergeCell ref="G8:G10"/>
    <mergeCell ref="X9:Y9"/>
    <mergeCell ref="F8:F10"/>
    <mergeCell ref="B8:B10"/>
    <mergeCell ref="C8:C10"/>
    <mergeCell ref="D8:D10"/>
    <mergeCell ref="E8:E10"/>
    <mergeCell ref="Q8:S8"/>
    <mergeCell ref="Q9:Q10"/>
    <mergeCell ref="N9:N10"/>
    <mergeCell ref="O9:P9"/>
    <mergeCell ref="T9:T10"/>
    <mergeCell ref="U9:V9"/>
    <mergeCell ref="W9:W10"/>
    <mergeCell ref="R9:S9"/>
  </mergeCells>
  <printOptions/>
  <pageMargins left="0.11811023622047245" right="0.11811023622047245" top="0" bottom="0" header="0.11811023622047245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LILIT</cp:lastModifiedBy>
  <cp:lastPrinted>2022-11-28T11:59:24Z</cp:lastPrinted>
  <dcterms:created xsi:type="dcterms:W3CDTF">2022-06-16T10:33:45Z</dcterms:created>
  <dcterms:modified xsi:type="dcterms:W3CDTF">2022-11-28T14:55:37Z</dcterms:modified>
  <cp:category/>
  <cp:version/>
  <cp:contentType/>
  <cp:contentStatus/>
</cp:coreProperties>
</file>